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5025186 CASA MADRE CANGURO CALI\"/>
    </mc:Choice>
  </mc:AlternateContent>
  <xr:revisionPtr revIDLastSave="0" documentId="13_ncr:1_{E7789813-E396-48BD-A57F-6B25826303AD}" xr6:coauthVersionLast="47" xr6:coauthVersionMax="47" xr10:uidLastSave="{00000000-0000-0000-0000-000000000000}"/>
  <bookViews>
    <workbookView xWindow="-110" yWindow="-110" windowWidth="19420" windowHeight="10420" activeTab="2" xr2:uid="{CEDDC485-9AC4-40E9-8936-2C2B6775CC1B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FACT'!$A$2:$BC$60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H60" i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9" i="3"/>
  <c r="C9" i="4" s="1"/>
  <c r="H24" i="4" l="1"/>
  <c r="I24" i="4"/>
  <c r="P2" i="2"/>
  <c r="AW1" i="2"/>
  <c r="AV1" i="2"/>
  <c r="AU1" i="2"/>
  <c r="AT1" i="2"/>
  <c r="AS1" i="2"/>
  <c r="AR1" i="2"/>
  <c r="AQ1" i="2"/>
  <c r="AP1" i="2"/>
  <c r="AO1" i="2"/>
  <c r="AN1" i="2"/>
  <c r="AG1" i="2"/>
  <c r="AF1" i="2"/>
  <c r="AE1" i="2"/>
  <c r="AC1" i="2"/>
  <c r="AB1" i="2"/>
  <c r="AA1" i="2"/>
  <c r="Z1" i="2"/>
  <c r="Q1" i="2"/>
  <c r="J1" i="2"/>
  <c r="I1" i="2"/>
  <c r="O1" i="2" l="1"/>
</calcChain>
</file>

<file path=xl/sharedStrings.xml><?xml version="1.0" encoding="utf-8"?>
<sst xmlns="http://schemas.openxmlformats.org/spreadsheetml/2006/main" count="1312" uniqueCount="227">
  <si>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</si>
  <si>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</si>
  <si>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</si>
  <si>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</si>
  <si>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</si>
  <si>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</si>
  <si>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</si>
  <si>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</si>
  <si>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</si>
  <si>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</si>
  <si>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</si>
  <si>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Número de Contrato</t>
  </si>
  <si>
    <t>CASA MADRE CANGURO ALFA SA</t>
  </si>
  <si>
    <t>CAR</t>
  </si>
  <si>
    <t>EVENTO</t>
  </si>
  <si>
    <t>CALI</t>
  </si>
  <si>
    <t>AMBULATORIO</t>
  </si>
  <si>
    <t>CMSSV-079</t>
  </si>
  <si>
    <t>FACTURA</t>
  </si>
  <si>
    <t>LLAVE</t>
  </si>
  <si>
    <t>Numero de Contrato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</si>
  <si>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</si>
  <si>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</si>
  <si>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</si>
  <si>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</si>
  <si>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</si>
  <si>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</si>
  <si>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</si>
  <si>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</si>
  <si>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</si>
  <si>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</si>
  <si>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</si>
  <si>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</si>
  <si>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</si>
  <si>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</si>
  <si>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</si>
  <si>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</si>
  <si>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</si>
  <si>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</si>
  <si>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</si>
  <si>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</si>
  <si>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</si>
  <si>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</si>
  <si>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</si>
  <si>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</si>
  <si>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</si>
  <si>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</si>
  <si>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</si>
  <si>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</si>
  <si>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</si>
  <si>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</si>
  <si>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</si>
  <si>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</si>
  <si>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</si>
  <si>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</si>
  <si>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</si>
  <si>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</si>
  <si>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</si>
  <si>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</si>
  <si>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</si>
  <si>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CASA MADRE CANGURO CALI</t>
  </si>
  <si>
    <t>CAR8730</t>
  </si>
  <si>
    <t>805025186_CAR8730</t>
  </si>
  <si>
    <t>Finalizada</t>
  </si>
  <si>
    <t>91-180</t>
  </si>
  <si>
    <t>Procesos Servidor</t>
  </si>
  <si>
    <t>Consultas ambulatorias</t>
  </si>
  <si>
    <t>CAR8732</t>
  </si>
  <si>
    <t>805025186_CAR8732</t>
  </si>
  <si>
    <t>CAR8734</t>
  </si>
  <si>
    <t>805025186_CAR8734</t>
  </si>
  <si>
    <t>CAR8736</t>
  </si>
  <si>
    <t>805025186_CAR8736</t>
  </si>
  <si>
    <t>CAR8740</t>
  </si>
  <si>
    <t>805025186_CAR8740</t>
  </si>
  <si>
    <t>CAR8742</t>
  </si>
  <si>
    <t>805025186_CAR8742</t>
  </si>
  <si>
    <t>CAR8764</t>
  </si>
  <si>
    <t>805025186_CAR8764</t>
  </si>
  <si>
    <t>CAR8766</t>
  </si>
  <si>
    <t>805025186_CAR8766</t>
  </si>
  <si>
    <t>CAR8768</t>
  </si>
  <si>
    <t>805025186_CAR8768</t>
  </si>
  <si>
    <t>CAR8770</t>
  </si>
  <si>
    <t>805025186_CAR8770</t>
  </si>
  <si>
    <t>CAR8772</t>
  </si>
  <si>
    <t>805025186_CAR8772</t>
  </si>
  <si>
    <t>CAR8738</t>
  </si>
  <si>
    <t>805025186_CAR8738</t>
  </si>
  <si>
    <t>CAR8752</t>
  </si>
  <si>
    <t>805025186_CAR8752</t>
  </si>
  <si>
    <t>CAR8760</t>
  </si>
  <si>
    <t>805025186_CAR8760</t>
  </si>
  <si>
    <t>CAR9296</t>
  </si>
  <si>
    <t>805025186_CAR9296</t>
  </si>
  <si>
    <t>31-60</t>
  </si>
  <si>
    <t>Ana Milena Lozano Rivera</t>
  </si>
  <si>
    <t>CAR8744</t>
  </si>
  <si>
    <t>805025186_CAR8744</t>
  </si>
  <si>
    <t>CAR8746</t>
  </si>
  <si>
    <t>805025186_CAR8746</t>
  </si>
  <si>
    <t>CAR8748</t>
  </si>
  <si>
    <t>805025186_CAR8748</t>
  </si>
  <si>
    <t>CAR8750</t>
  </si>
  <si>
    <t>805025186_CAR8750</t>
  </si>
  <si>
    <t>CAR8756</t>
  </si>
  <si>
    <t>805025186_CAR8756</t>
  </si>
  <si>
    <t>CAR8758</t>
  </si>
  <si>
    <t>805025186_CAR8758</t>
  </si>
  <si>
    <t>CAR9051</t>
  </si>
  <si>
    <t>805025186_CAR9051</t>
  </si>
  <si>
    <t>61-90</t>
  </si>
  <si>
    <t>Angie Lizeth Rodriguez Garcia</t>
  </si>
  <si>
    <t>CAR9053</t>
  </si>
  <si>
    <t>805025186_CAR9053</t>
  </si>
  <si>
    <t>CAR9055</t>
  </si>
  <si>
    <t>805025186_CAR9055</t>
  </si>
  <si>
    <t>CAR9057</t>
  </si>
  <si>
    <t>805025186_CAR9057</t>
  </si>
  <si>
    <t>CAR9059</t>
  </si>
  <si>
    <t>805025186_CAR9059</t>
  </si>
  <si>
    <t>CAR9298</t>
  </si>
  <si>
    <t>805025186_CAR9298</t>
  </si>
  <si>
    <t>CAR9300</t>
  </si>
  <si>
    <t>805025186_CAR9300</t>
  </si>
  <si>
    <t>CAR9302</t>
  </si>
  <si>
    <t>805025186_CAR9302</t>
  </si>
  <si>
    <t>CAR9304</t>
  </si>
  <si>
    <t>805025186_CAR9304</t>
  </si>
  <si>
    <t>CAR9306</t>
  </si>
  <si>
    <t>805025186_CAR9306</t>
  </si>
  <si>
    <t>CAR9308</t>
  </si>
  <si>
    <t>805025186_CAR9308</t>
  </si>
  <si>
    <t>CAR9528</t>
  </si>
  <si>
    <t>805025186_CAR9528</t>
  </si>
  <si>
    <t>0-30</t>
  </si>
  <si>
    <t>Jennifer Rebolledo Valderrama</t>
  </si>
  <si>
    <t>CAR9530</t>
  </si>
  <si>
    <t>805025186_CAR9530</t>
  </si>
  <si>
    <t>CAR9532</t>
  </si>
  <si>
    <t>805025186_CAR9532</t>
  </si>
  <si>
    <t>CAR9534</t>
  </si>
  <si>
    <t>805025186_CAR9534</t>
  </si>
  <si>
    <t>CAR9049</t>
  </si>
  <si>
    <t>805025186_CAR9049</t>
  </si>
  <si>
    <t>CAR9526</t>
  </si>
  <si>
    <t>805025186_CAR9526</t>
  </si>
  <si>
    <t>CAR8762</t>
  </si>
  <si>
    <t>805025186_CAR8762</t>
  </si>
  <si>
    <t>CAR9039</t>
  </si>
  <si>
    <t>805025186_CAR9039</t>
  </si>
  <si>
    <t>CAR9041</t>
  </si>
  <si>
    <t>805025186_CAR9041</t>
  </si>
  <si>
    <t>CAR9043</t>
  </si>
  <si>
    <t>805025186_CAR9043</t>
  </si>
  <si>
    <t>CAR9045</t>
  </si>
  <si>
    <t>805025186_CAR9045</t>
  </si>
  <si>
    <t>CAR9047</t>
  </si>
  <si>
    <t>805025186_CAR9047</t>
  </si>
  <si>
    <t>CAR9276</t>
  </si>
  <si>
    <t>805025186_CAR9276</t>
  </si>
  <si>
    <t>CAR9278</t>
  </si>
  <si>
    <t>805025186_CAR9278</t>
  </si>
  <si>
    <t>CAR9280</t>
  </si>
  <si>
    <t>805025186_CAR9280</t>
  </si>
  <si>
    <t>CAR9282</t>
  </si>
  <si>
    <t>805025186_CAR9282</t>
  </si>
  <si>
    <t>CAR9284</t>
  </si>
  <si>
    <t>805025186_CAR9284</t>
  </si>
  <si>
    <t>CAR9286</t>
  </si>
  <si>
    <t>805025186_CAR9286</t>
  </si>
  <si>
    <t>CAR9288</t>
  </si>
  <si>
    <t>805025186_CAR9288</t>
  </si>
  <si>
    <t>CAR9290</t>
  </si>
  <si>
    <t>805025186_CAR9290</t>
  </si>
  <si>
    <t>CAR9292</t>
  </si>
  <si>
    <t>805025186_CAR9292</t>
  </si>
  <si>
    <t>CAR9294</t>
  </si>
  <si>
    <t>805025186_CAR9294</t>
  </si>
  <si>
    <t>CAR9520</t>
  </si>
  <si>
    <t>805025186_CAR9520</t>
  </si>
  <si>
    <t>CAR9522</t>
  </si>
  <si>
    <t>805025186_CAR9522</t>
  </si>
  <si>
    <t>CAR9524</t>
  </si>
  <si>
    <t>805025186_CAR9524</t>
  </si>
  <si>
    <t>CAR9535</t>
  </si>
  <si>
    <t>805025186_CAR9535</t>
  </si>
  <si>
    <t>Factura pendiente en programacion de pago</t>
  </si>
  <si>
    <t>PAGO DIRECTO RC 3ER PROC. MARZO</t>
  </si>
  <si>
    <t>Factura Cancelada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</si>
  <si>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</si>
  <si>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</si>
  <si>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</si>
  <si>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</si>
  <si>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</si>
  <si>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</si>
  <si>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</si>
  <si>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</si>
  <si>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</si>
  <si>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</si>
  <si>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</si>
  <si>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</si>
  <si>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</si>
  <si>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</si>
  <si>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</si>
  <si>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</si>
  <si>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</si>
  <si>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</si>
  <si>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</si>
  <si>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</si>
  <si>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</si>
  <si>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</si>
  <si>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</si>
  <si>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</si>
  <si>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</si>
  <si>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</si>
  <si>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</si>
  <si>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</si>
  <si>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</si>
  <si>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</si>
  <si>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</si>
  <si>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</si>
  <si>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</si>
  <si>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</si>
  <si>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10/04/2025</t>
  </si>
  <si>
    <t>Señores : CASA MADRE CANGURO CALI</t>
  </si>
  <si>
    <t>NIT: 805025186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</si>
</sst>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1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0" fontId="5" fillId="4" borderId="2" xfId="1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4" fontId="5" fillId="5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6" fontId="5" fillId="3" borderId="2" xfId="1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 applyProtection="1">
      <alignment horizontal="center" vertical="center"/>
      <protection locked="0"/>
    </xf>
    <xf numFmtId="14" fontId="4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166" fontId="5" fillId="3" borderId="2" xfId="1" applyNumberFormat="1" applyFont="1" applyFill="1" applyBorder="1" applyAlignment="1">
      <alignment horizontal="center" wrapText="1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67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7" fillId="0" borderId="0" xfId="2" applyNumberFormat="1" applyFont="1"/>
    <xf numFmtId="168" fontId="8" fillId="0" borderId="10" xfId="2" applyNumberFormat="1" applyFont="1" applyBorder="1"/>
    <xf numFmtId="168" fontId="7" fillId="0" borderId="10" xfId="2" applyNumberFormat="1" applyFont="1" applyBorder="1"/>
    <xf numFmtId="168" fontId="8" fillId="0" borderId="0" xfId="2" applyNumberFormat="1" applyFont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  <xf numFmtId="0" fontId="7" fillId="8" borderId="0" xfId="2" applyFont="1" applyFill="1"/>
    <xf numFmtId="0" fontId="8" fillId="0" borderId="0" xfId="2" applyFont="1" applyAlignment="1">
      <alignment horizontal="center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70" fontId="7" fillId="0" borderId="14" xfId="4" applyNumberFormat="1" applyFont="1" applyBorder="1" applyAlignment="1">
      <alignment horizontal="center"/>
    </xf>
    <xf numFmtId="169" fontId="7" fillId="0" borderId="14" xfId="4" applyNumberFormat="1" applyFont="1" applyBorder="1" applyAlignment="1">
      <alignment horizontal="right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3" fontId="7" fillId="0" borderId="0" xfId="5" applyFont="1" applyAlignment="1">
      <alignment horizontal="center"/>
    </xf>
    <xf numFmtId="43" fontId="7" fillId="0" borderId="0" xfId="5" applyFont="1" applyAlignment="1">
      <alignment horizontal="right"/>
    </xf>
    <xf numFmtId="43" fontId="7" fillId="0" borderId="10" xfId="5" applyFont="1" applyBorder="1" applyAlignment="1">
      <alignment horizontal="center"/>
    </xf>
    <xf numFmtId="43" fontId="7" fillId="0" borderId="10" xfId="5" applyFont="1" applyBorder="1" applyAlignment="1">
      <alignment horizontal="right"/>
    </xf>
    <xf numFmtId="43" fontId="7" fillId="0" borderId="0" xfId="5" applyFont="1"/>
  </cellXfs>
  <cellStyles count="6">
    <cellStyle name="Millares" xfId="5" builtinId="3"/>
    <cellStyle name="Millares 2 2" xfId="4" xr:uid="{44F7A627-E158-4AA9-8A1A-399599494828}"/>
    <cellStyle name="Millares 3" xfId="3" xr:uid="{537F85C4-6359-4913-B0E2-BA2D2B6F083B}"/>
    <cellStyle name="Moneda" xfId="1" builtinId="4"/>
    <cellStyle name="Normal" xfId="0" builtinId="0"/>
    <cellStyle name="Normal 2 2" xfId="2" xr:uid="{5468D9C1-A662-4D84-99D9-71FF48E1828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1A5000-92CA-48AB-A5AC-2B332E5AC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26ABF17-2FB0-4939-822D-92AEAAFC9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563F58A-F301-4DCB-A26C-78FD574AF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C17AB2-CC85-4A35-9248-2E337BBC7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4831-4F8C-4652-9313-DFDC2B34EA2D}">
  <dimension ref="A1:L60"/>
  <sheetViews>
    <sheetView topLeftCell="A38" workbookViewId="0">
      <selection activeCell="I2" sqref="I2:I59"/>
    </sheetView>
  </sheetViews>
  <sheetFormatPr baseColWidth="10" defaultRowHeight="14.5" x14ac:dyDescent="0.35"/>
  <cols>
    <col min="4" max="4" width="11.453125" style="6"/>
  </cols>
  <sheetData>
    <row r="1" spans="1:12" ht="50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>
        <v>805025186</v>
      </c>
      <c r="B2" t="s">
        <v>12</v>
      </c>
      <c r="C2" s="3" t="s">
        <v>13</v>
      </c>
      <c r="D2" s="4">
        <v>8730</v>
      </c>
      <c r="E2" s="5">
        <v>45638</v>
      </c>
      <c r="F2" s="5">
        <v>45639</v>
      </c>
      <c r="G2">
        <v>730080</v>
      </c>
      <c r="H2">
        <v>4500</v>
      </c>
      <c r="I2" t="s">
        <v>14</v>
      </c>
      <c r="J2" t="s">
        <v>15</v>
      </c>
      <c r="K2" t="s">
        <v>16</v>
      </c>
      <c r="L2" t="s">
        <v>17</v>
      </c>
    </row>
    <row r="3" spans="1:12" x14ac:dyDescent="0.35">
      <c r="A3">
        <v>805025186</v>
      </c>
      <c r="B3" t="s">
        <v>12</v>
      </c>
      <c r="C3" s="3" t="s">
        <v>13</v>
      </c>
      <c r="D3" s="4">
        <v>8732</v>
      </c>
      <c r="E3" s="5">
        <v>45638</v>
      </c>
      <c r="F3" s="5">
        <v>45639</v>
      </c>
      <c r="G3">
        <v>730080</v>
      </c>
      <c r="H3">
        <v>4500</v>
      </c>
      <c r="I3" t="s">
        <v>14</v>
      </c>
      <c r="J3" t="s">
        <v>15</v>
      </c>
      <c r="K3" t="s">
        <v>16</v>
      </c>
      <c r="L3" t="s">
        <v>17</v>
      </c>
    </row>
    <row r="4" spans="1:12" x14ac:dyDescent="0.35">
      <c r="A4">
        <v>805025186</v>
      </c>
      <c r="B4" t="s">
        <v>12</v>
      </c>
      <c r="C4" s="3" t="s">
        <v>13</v>
      </c>
      <c r="D4" s="4">
        <v>8734</v>
      </c>
      <c r="E4" s="5">
        <v>45638</v>
      </c>
      <c r="F4" s="5">
        <v>45639</v>
      </c>
      <c r="G4">
        <v>730080</v>
      </c>
      <c r="H4">
        <v>4500</v>
      </c>
      <c r="I4" t="s">
        <v>14</v>
      </c>
      <c r="J4" t="s">
        <v>15</v>
      </c>
      <c r="K4" t="s">
        <v>16</v>
      </c>
      <c r="L4" t="s">
        <v>17</v>
      </c>
    </row>
    <row r="5" spans="1:12" x14ac:dyDescent="0.35">
      <c r="A5">
        <v>805025186</v>
      </c>
      <c r="B5" t="s">
        <v>12</v>
      </c>
      <c r="C5" s="3" t="s">
        <v>13</v>
      </c>
      <c r="D5" s="4">
        <v>8736</v>
      </c>
      <c r="E5" s="5">
        <v>45638</v>
      </c>
      <c r="F5" s="5">
        <v>45639</v>
      </c>
      <c r="G5">
        <v>730080</v>
      </c>
      <c r="H5">
        <v>4500</v>
      </c>
      <c r="I5" t="s">
        <v>14</v>
      </c>
      <c r="J5" t="s">
        <v>15</v>
      </c>
      <c r="K5" t="s">
        <v>16</v>
      </c>
      <c r="L5" t="s">
        <v>17</v>
      </c>
    </row>
    <row r="6" spans="1:12" x14ac:dyDescent="0.35">
      <c r="A6">
        <v>805025186</v>
      </c>
      <c r="B6" t="s">
        <v>12</v>
      </c>
      <c r="C6" s="3" t="s">
        <v>13</v>
      </c>
      <c r="D6" s="4">
        <v>8738</v>
      </c>
      <c r="E6" s="5">
        <v>45638</v>
      </c>
      <c r="F6" s="5">
        <v>45639</v>
      </c>
      <c r="G6">
        <v>730080</v>
      </c>
      <c r="H6">
        <v>576566</v>
      </c>
      <c r="I6" t="s">
        <v>14</v>
      </c>
      <c r="J6" t="s">
        <v>15</v>
      </c>
      <c r="K6" t="s">
        <v>16</v>
      </c>
      <c r="L6" t="s">
        <v>17</v>
      </c>
    </row>
    <row r="7" spans="1:12" x14ac:dyDescent="0.35">
      <c r="A7">
        <v>805025186</v>
      </c>
      <c r="B7" t="s">
        <v>12</v>
      </c>
      <c r="C7" s="3" t="s">
        <v>13</v>
      </c>
      <c r="D7" s="4">
        <v>8740</v>
      </c>
      <c r="E7" s="5">
        <v>45638</v>
      </c>
      <c r="F7" s="5">
        <v>45639</v>
      </c>
      <c r="G7">
        <v>730080</v>
      </c>
      <c r="H7">
        <v>4500</v>
      </c>
      <c r="I7" t="s">
        <v>14</v>
      </c>
      <c r="J7" t="s">
        <v>15</v>
      </c>
      <c r="K7" t="s">
        <v>16</v>
      </c>
      <c r="L7" t="s">
        <v>17</v>
      </c>
    </row>
    <row r="8" spans="1:12" x14ac:dyDescent="0.35">
      <c r="A8">
        <v>805025186</v>
      </c>
      <c r="B8" t="s">
        <v>12</v>
      </c>
      <c r="C8" s="3" t="s">
        <v>13</v>
      </c>
      <c r="D8" s="4">
        <v>8742</v>
      </c>
      <c r="E8" s="5">
        <v>45638</v>
      </c>
      <c r="F8" s="5">
        <v>45639</v>
      </c>
      <c r="G8">
        <v>730080</v>
      </c>
      <c r="H8">
        <v>4500</v>
      </c>
      <c r="I8" t="s">
        <v>14</v>
      </c>
      <c r="J8" t="s">
        <v>15</v>
      </c>
      <c r="K8" t="s">
        <v>16</v>
      </c>
      <c r="L8" t="s">
        <v>17</v>
      </c>
    </row>
    <row r="9" spans="1:12" x14ac:dyDescent="0.35">
      <c r="A9">
        <v>805025186</v>
      </c>
      <c r="B9" t="s">
        <v>12</v>
      </c>
      <c r="C9" s="3" t="s">
        <v>13</v>
      </c>
      <c r="D9" s="4">
        <v>8744</v>
      </c>
      <c r="E9" s="5">
        <v>45638</v>
      </c>
      <c r="F9" s="5">
        <v>45639</v>
      </c>
      <c r="G9">
        <v>730080</v>
      </c>
      <c r="H9">
        <v>725580</v>
      </c>
      <c r="I9" t="s">
        <v>14</v>
      </c>
      <c r="J9" t="s">
        <v>15</v>
      </c>
      <c r="K9" t="s">
        <v>16</v>
      </c>
      <c r="L9" t="s">
        <v>17</v>
      </c>
    </row>
    <row r="10" spans="1:12" x14ac:dyDescent="0.35">
      <c r="A10">
        <v>805025186</v>
      </c>
      <c r="B10" t="s">
        <v>12</v>
      </c>
      <c r="C10" s="3" t="s">
        <v>13</v>
      </c>
      <c r="D10" s="4">
        <v>8746</v>
      </c>
      <c r="E10" s="5">
        <v>45638</v>
      </c>
      <c r="F10" s="5">
        <v>45639</v>
      </c>
      <c r="G10">
        <v>730080</v>
      </c>
      <c r="H10">
        <v>725580</v>
      </c>
      <c r="I10" t="s">
        <v>14</v>
      </c>
      <c r="J10" t="s">
        <v>15</v>
      </c>
      <c r="K10" t="s">
        <v>16</v>
      </c>
      <c r="L10" t="s">
        <v>17</v>
      </c>
    </row>
    <row r="11" spans="1:12" x14ac:dyDescent="0.35">
      <c r="A11">
        <v>805025186</v>
      </c>
      <c r="B11" t="s">
        <v>12</v>
      </c>
      <c r="C11" s="3" t="s">
        <v>13</v>
      </c>
      <c r="D11" s="4">
        <v>8748</v>
      </c>
      <c r="E11" s="5">
        <v>45638</v>
      </c>
      <c r="F11" s="5">
        <v>45639</v>
      </c>
      <c r="G11">
        <v>730080</v>
      </c>
      <c r="H11">
        <v>725580</v>
      </c>
      <c r="I11" t="s">
        <v>14</v>
      </c>
      <c r="J11" t="s">
        <v>15</v>
      </c>
      <c r="K11" t="s">
        <v>16</v>
      </c>
      <c r="L11" t="s">
        <v>17</v>
      </c>
    </row>
    <row r="12" spans="1:12" x14ac:dyDescent="0.35">
      <c r="A12">
        <v>805025186</v>
      </c>
      <c r="B12" t="s">
        <v>12</v>
      </c>
      <c r="C12" s="3" t="s">
        <v>13</v>
      </c>
      <c r="D12" s="4">
        <v>8750</v>
      </c>
      <c r="E12" s="5">
        <v>45638</v>
      </c>
      <c r="F12" s="5">
        <v>45639</v>
      </c>
      <c r="G12">
        <v>730080</v>
      </c>
      <c r="H12">
        <v>725580</v>
      </c>
      <c r="I12" t="s">
        <v>14</v>
      </c>
      <c r="J12" t="s">
        <v>15</v>
      </c>
      <c r="K12" t="s">
        <v>16</v>
      </c>
      <c r="L12" t="s">
        <v>17</v>
      </c>
    </row>
    <row r="13" spans="1:12" x14ac:dyDescent="0.35">
      <c r="A13">
        <v>805025186</v>
      </c>
      <c r="B13" t="s">
        <v>12</v>
      </c>
      <c r="C13" s="3" t="s">
        <v>13</v>
      </c>
      <c r="D13" s="4">
        <v>8752</v>
      </c>
      <c r="E13" s="5">
        <v>45638</v>
      </c>
      <c r="F13" s="5">
        <v>45639</v>
      </c>
      <c r="G13">
        <v>730080</v>
      </c>
      <c r="H13">
        <v>711880</v>
      </c>
      <c r="I13" t="s">
        <v>14</v>
      </c>
      <c r="J13" t="s">
        <v>15</v>
      </c>
      <c r="K13" t="s">
        <v>16</v>
      </c>
      <c r="L13" t="s">
        <v>17</v>
      </c>
    </row>
    <row r="14" spans="1:12" x14ac:dyDescent="0.35">
      <c r="A14">
        <v>805025186</v>
      </c>
      <c r="B14" t="s">
        <v>12</v>
      </c>
      <c r="C14" s="3" t="s">
        <v>13</v>
      </c>
      <c r="D14" s="4">
        <v>8756</v>
      </c>
      <c r="E14" s="5">
        <v>45638</v>
      </c>
      <c r="F14" s="5">
        <v>45639</v>
      </c>
      <c r="G14">
        <v>730080</v>
      </c>
      <c r="H14">
        <v>725580</v>
      </c>
      <c r="I14" t="s">
        <v>14</v>
      </c>
      <c r="J14" t="s">
        <v>15</v>
      </c>
      <c r="K14" t="s">
        <v>16</v>
      </c>
      <c r="L14" t="s">
        <v>17</v>
      </c>
    </row>
    <row r="15" spans="1:12" x14ac:dyDescent="0.35">
      <c r="A15">
        <v>805025186</v>
      </c>
      <c r="B15" t="s">
        <v>12</v>
      </c>
      <c r="C15" s="3" t="s">
        <v>13</v>
      </c>
      <c r="D15" s="4">
        <v>8758</v>
      </c>
      <c r="E15" s="5">
        <v>45638</v>
      </c>
      <c r="F15" s="5">
        <v>45639</v>
      </c>
      <c r="G15">
        <v>730080</v>
      </c>
      <c r="H15">
        <v>725580</v>
      </c>
      <c r="I15" t="s">
        <v>14</v>
      </c>
      <c r="J15" t="s">
        <v>15</v>
      </c>
      <c r="K15" t="s">
        <v>16</v>
      </c>
      <c r="L15" t="s">
        <v>17</v>
      </c>
    </row>
    <row r="16" spans="1:12" x14ac:dyDescent="0.35">
      <c r="A16">
        <v>805025186</v>
      </c>
      <c r="B16" t="s">
        <v>12</v>
      </c>
      <c r="C16" s="3" t="s">
        <v>13</v>
      </c>
      <c r="D16" s="4">
        <v>8760</v>
      </c>
      <c r="E16" s="5">
        <v>45638</v>
      </c>
      <c r="F16" s="5">
        <v>45639</v>
      </c>
      <c r="G16">
        <v>730080</v>
      </c>
      <c r="H16">
        <v>711880</v>
      </c>
      <c r="I16" t="s">
        <v>14</v>
      </c>
      <c r="J16" t="s">
        <v>15</v>
      </c>
      <c r="K16" t="s">
        <v>16</v>
      </c>
      <c r="L16" t="s">
        <v>17</v>
      </c>
    </row>
    <row r="17" spans="1:12" x14ac:dyDescent="0.35">
      <c r="A17">
        <v>805025186</v>
      </c>
      <c r="B17" t="s">
        <v>12</v>
      </c>
      <c r="C17" s="3" t="s">
        <v>13</v>
      </c>
      <c r="D17" s="4">
        <v>8762</v>
      </c>
      <c r="E17" s="5">
        <v>45638</v>
      </c>
      <c r="F17" s="5">
        <v>45639</v>
      </c>
      <c r="G17">
        <v>1460160</v>
      </c>
      <c r="H17">
        <v>1455660</v>
      </c>
      <c r="I17" t="s">
        <v>14</v>
      </c>
      <c r="J17" t="s">
        <v>15</v>
      </c>
      <c r="K17" t="s">
        <v>16</v>
      </c>
      <c r="L17" t="s">
        <v>17</v>
      </c>
    </row>
    <row r="18" spans="1:12" x14ac:dyDescent="0.35">
      <c r="A18">
        <v>805025186</v>
      </c>
      <c r="B18" t="s">
        <v>12</v>
      </c>
      <c r="C18" s="3" t="s">
        <v>13</v>
      </c>
      <c r="D18" s="4">
        <v>8764</v>
      </c>
      <c r="E18" s="5">
        <v>45638</v>
      </c>
      <c r="F18" s="5">
        <v>45639</v>
      </c>
      <c r="G18">
        <v>1460160</v>
      </c>
      <c r="H18">
        <v>4500</v>
      </c>
      <c r="I18" t="s">
        <v>14</v>
      </c>
      <c r="J18" t="s">
        <v>15</v>
      </c>
      <c r="K18" t="s">
        <v>16</v>
      </c>
      <c r="L18" t="s">
        <v>17</v>
      </c>
    </row>
    <row r="19" spans="1:12" x14ac:dyDescent="0.35">
      <c r="A19">
        <v>805025186</v>
      </c>
      <c r="B19" t="s">
        <v>12</v>
      </c>
      <c r="C19" s="3" t="s">
        <v>13</v>
      </c>
      <c r="D19" s="4">
        <v>8766</v>
      </c>
      <c r="E19" s="5">
        <v>45638</v>
      </c>
      <c r="F19" s="5">
        <v>45639</v>
      </c>
      <c r="G19">
        <v>1460160</v>
      </c>
      <c r="H19">
        <v>4500</v>
      </c>
      <c r="I19" t="s">
        <v>14</v>
      </c>
      <c r="J19" t="s">
        <v>15</v>
      </c>
      <c r="K19" t="s">
        <v>16</v>
      </c>
      <c r="L19" t="s">
        <v>17</v>
      </c>
    </row>
    <row r="20" spans="1:12" x14ac:dyDescent="0.35">
      <c r="A20">
        <v>805025186</v>
      </c>
      <c r="B20" t="s">
        <v>12</v>
      </c>
      <c r="C20" s="3" t="s">
        <v>13</v>
      </c>
      <c r="D20" s="4">
        <v>8768</v>
      </c>
      <c r="E20" s="5">
        <v>45638</v>
      </c>
      <c r="F20" s="5">
        <v>45639</v>
      </c>
      <c r="G20">
        <v>1460160</v>
      </c>
      <c r="H20">
        <v>4500</v>
      </c>
      <c r="I20" t="s">
        <v>14</v>
      </c>
      <c r="J20" t="s">
        <v>15</v>
      </c>
      <c r="K20" t="s">
        <v>16</v>
      </c>
      <c r="L20" t="s">
        <v>17</v>
      </c>
    </row>
    <row r="21" spans="1:12" x14ac:dyDescent="0.35">
      <c r="A21">
        <v>805025186</v>
      </c>
      <c r="B21" t="s">
        <v>12</v>
      </c>
      <c r="C21" s="3" t="s">
        <v>13</v>
      </c>
      <c r="D21" s="4">
        <v>8770</v>
      </c>
      <c r="E21" s="5">
        <v>45638</v>
      </c>
      <c r="F21" s="5">
        <v>45639</v>
      </c>
      <c r="G21">
        <v>1460160</v>
      </c>
      <c r="H21">
        <v>4500</v>
      </c>
      <c r="I21" t="s">
        <v>14</v>
      </c>
      <c r="J21" t="s">
        <v>15</v>
      </c>
      <c r="K21" t="s">
        <v>16</v>
      </c>
      <c r="L21" t="s">
        <v>17</v>
      </c>
    </row>
    <row r="22" spans="1:12" x14ac:dyDescent="0.35">
      <c r="A22">
        <v>805025186</v>
      </c>
      <c r="B22" t="s">
        <v>12</v>
      </c>
      <c r="C22" s="3" t="s">
        <v>13</v>
      </c>
      <c r="D22" s="4">
        <v>8772</v>
      </c>
      <c r="E22" s="5">
        <v>45638</v>
      </c>
      <c r="F22" s="5">
        <v>45639</v>
      </c>
      <c r="G22">
        <v>1460160</v>
      </c>
      <c r="H22">
        <v>4500</v>
      </c>
      <c r="I22" t="s">
        <v>14</v>
      </c>
      <c r="J22" t="s">
        <v>15</v>
      </c>
      <c r="K22" t="s">
        <v>16</v>
      </c>
      <c r="L22" t="s">
        <v>17</v>
      </c>
    </row>
    <row r="23" spans="1:12" x14ac:dyDescent="0.35">
      <c r="A23">
        <v>805025186</v>
      </c>
      <c r="B23" t="s">
        <v>12</v>
      </c>
      <c r="C23" s="3" t="s">
        <v>13</v>
      </c>
      <c r="D23" s="4">
        <v>9039</v>
      </c>
      <c r="E23" s="5">
        <v>45665</v>
      </c>
      <c r="F23" s="5">
        <v>45665</v>
      </c>
      <c r="G23">
        <v>1460160</v>
      </c>
      <c r="H23">
        <v>1455660</v>
      </c>
      <c r="I23" t="s">
        <v>14</v>
      </c>
      <c r="J23" t="s">
        <v>15</v>
      </c>
      <c r="K23" t="s">
        <v>16</v>
      </c>
      <c r="L23" t="s">
        <v>17</v>
      </c>
    </row>
    <row r="24" spans="1:12" x14ac:dyDescent="0.35">
      <c r="A24">
        <v>805025186</v>
      </c>
      <c r="B24" t="s">
        <v>12</v>
      </c>
      <c r="C24" s="3" t="s">
        <v>13</v>
      </c>
      <c r="D24" s="4">
        <v>9041</v>
      </c>
      <c r="E24" s="5">
        <v>45665</v>
      </c>
      <c r="F24" s="5">
        <v>45665</v>
      </c>
      <c r="G24">
        <v>1460160</v>
      </c>
      <c r="H24">
        <v>1455660</v>
      </c>
      <c r="I24" t="s">
        <v>14</v>
      </c>
      <c r="J24" t="s">
        <v>15</v>
      </c>
      <c r="K24" t="s">
        <v>16</v>
      </c>
      <c r="L24" t="s">
        <v>17</v>
      </c>
    </row>
    <row r="25" spans="1:12" x14ac:dyDescent="0.35">
      <c r="A25">
        <v>805025186</v>
      </c>
      <c r="B25" t="s">
        <v>12</v>
      </c>
      <c r="C25" s="3" t="s">
        <v>13</v>
      </c>
      <c r="D25" s="4">
        <v>9043</v>
      </c>
      <c r="E25" s="5">
        <v>45665</v>
      </c>
      <c r="F25" s="5">
        <v>45665</v>
      </c>
      <c r="G25">
        <v>1460160</v>
      </c>
      <c r="H25">
        <v>1455660</v>
      </c>
      <c r="I25" t="s">
        <v>14</v>
      </c>
      <c r="J25" t="s">
        <v>15</v>
      </c>
      <c r="K25" t="s">
        <v>16</v>
      </c>
      <c r="L25" t="s">
        <v>17</v>
      </c>
    </row>
    <row r="26" spans="1:12" x14ac:dyDescent="0.35">
      <c r="A26">
        <v>805025186</v>
      </c>
      <c r="B26" t="s">
        <v>12</v>
      </c>
      <c r="C26" s="3" t="s">
        <v>13</v>
      </c>
      <c r="D26" s="4">
        <v>9045</v>
      </c>
      <c r="E26" s="5">
        <v>45665</v>
      </c>
      <c r="F26" s="5">
        <v>45665</v>
      </c>
      <c r="G26">
        <v>1460160</v>
      </c>
      <c r="H26">
        <v>1455660</v>
      </c>
      <c r="I26" t="s">
        <v>14</v>
      </c>
      <c r="J26" t="s">
        <v>15</v>
      </c>
      <c r="K26" t="s">
        <v>16</v>
      </c>
      <c r="L26" t="s">
        <v>17</v>
      </c>
    </row>
    <row r="27" spans="1:12" x14ac:dyDescent="0.35">
      <c r="A27">
        <v>805025186</v>
      </c>
      <c r="B27" t="s">
        <v>12</v>
      </c>
      <c r="C27" s="3" t="s">
        <v>13</v>
      </c>
      <c r="D27" s="4">
        <v>9047</v>
      </c>
      <c r="E27" s="5">
        <v>45665</v>
      </c>
      <c r="F27" s="5">
        <v>45665</v>
      </c>
      <c r="G27">
        <v>1460160</v>
      </c>
      <c r="H27">
        <v>1455660</v>
      </c>
      <c r="I27" t="s">
        <v>14</v>
      </c>
      <c r="J27" t="s">
        <v>15</v>
      </c>
      <c r="K27" t="s">
        <v>16</v>
      </c>
      <c r="L27" t="s">
        <v>17</v>
      </c>
    </row>
    <row r="28" spans="1:12" x14ac:dyDescent="0.35">
      <c r="A28">
        <v>805025186</v>
      </c>
      <c r="B28" t="s">
        <v>12</v>
      </c>
      <c r="C28" s="3" t="s">
        <v>13</v>
      </c>
      <c r="D28" s="4">
        <v>9049</v>
      </c>
      <c r="E28" s="5">
        <v>45665</v>
      </c>
      <c r="F28" s="5">
        <v>45665</v>
      </c>
      <c r="G28">
        <v>1460160</v>
      </c>
      <c r="H28">
        <v>1441960</v>
      </c>
      <c r="I28" t="s">
        <v>14</v>
      </c>
      <c r="J28" t="s">
        <v>15</v>
      </c>
      <c r="K28" t="s">
        <v>16</v>
      </c>
      <c r="L28" t="s">
        <v>17</v>
      </c>
    </row>
    <row r="29" spans="1:12" x14ac:dyDescent="0.35">
      <c r="A29">
        <v>805025186</v>
      </c>
      <c r="B29" t="s">
        <v>12</v>
      </c>
      <c r="C29" s="3" t="s">
        <v>13</v>
      </c>
      <c r="D29" s="4">
        <v>9051</v>
      </c>
      <c r="E29" s="5">
        <v>45665</v>
      </c>
      <c r="F29" s="5">
        <v>45665</v>
      </c>
      <c r="G29">
        <v>730080</v>
      </c>
      <c r="H29">
        <v>725580</v>
      </c>
      <c r="I29" t="s">
        <v>14</v>
      </c>
      <c r="J29" t="s">
        <v>15</v>
      </c>
      <c r="K29" t="s">
        <v>16</v>
      </c>
      <c r="L29" t="s">
        <v>17</v>
      </c>
    </row>
    <row r="30" spans="1:12" x14ac:dyDescent="0.35">
      <c r="A30">
        <v>805025186</v>
      </c>
      <c r="B30" t="s">
        <v>12</v>
      </c>
      <c r="C30" s="3" t="s">
        <v>13</v>
      </c>
      <c r="D30" s="4">
        <v>9053</v>
      </c>
      <c r="E30" s="5">
        <v>45665</v>
      </c>
      <c r="F30" s="5">
        <v>45665</v>
      </c>
      <c r="G30">
        <v>730080</v>
      </c>
      <c r="H30">
        <v>725580</v>
      </c>
      <c r="I30" t="s">
        <v>14</v>
      </c>
      <c r="J30" t="s">
        <v>15</v>
      </c>
      <c r="K30" t="s">
        <v>16</v>
      </c>
      <c r="L30" t="s">
        <v>17</v>
      </c>
    </row>
    <row r="31" spans="1:12" x14ac:dyDescent="0.35">
      <c r="A31">
        <v>805025186</v>
      </c>
      <c r="B31" t="s">
        <v>12</v>
      </c>
      <c r="C31" s="3" t="s">
        <v>13</v>
      </c>
      <c r="D31" s="4">
        <v>9055</v>
      </c>
      <c r="E31" s="5">
        <v>45665</v>
      </c>
      <c r="F31" s="5">
        <v>45665</v>
      </c>
      <c r="G31">
        <v>730080</v>
      </c>
      <c r="H31">
        <v>725580</v>
      </c>
      <c r="I31" t="s">
        <v>14</v>
      </c>
      <c r="J31" t="s">
        <v>15</v>
      </c>
      <c r="K31" t="s">
        <v>16</v>
      </c>
      <c r="L31" t="s">
        <v>17</v>
      </c>
    </row>
    <row r="32" spans="1:12" x14ac:dyDescent="0.35">
      <c r="A32">
        <v>805025186</v>
      </c>
      <c r="B32" t="s">
        <v>12</v>
      </c>
      <c r="C32" s="3" t="s">
        <v>13</v>
      </c>
      <c r="D32" s="4">
        <v>9057</v>
      </c>
      <c r="E32" s="5">
        <v>45665</v>
      </c>
      <c r="F32" s="5">
        <v>45665</v>
      </c>
      <c r="G32">
        <v>730080</v>
      </c>
      <c r="H32">
        <v>725580</v>
      </c>
      <c r="I32" t="s">
        <v>14</v>
      </c>
      <c r="J32" t="s">
        <v>15</v>
      </c>
      <c r="K32" t="s">
        <v>16</v>
      </c>
      <c r="L32" t="s">
        <v>17</v>
      </c>
    </row>
    <row r="33" spans="1:12" x14ac:dyDescent="0.35">
      <c r="A33">
        <v>805025186</v>
      </c>
      <c r="B33" t="s">
        <v>12</v>
      </c>
      <c r="C33" s="3" t="s">
        <v>13</v>
      </c>
      <c r="D33" s="4">
        <v>9059</v>
      </c>
      <c r="E33" s="5">
        <v>45665</v>
      </c>
      <c r="F33" s="5">
        <v>45665</v>
      </c>
      <c r="G33">
        <v>730080</v>
      </c>
      <c r="H33">
        <v>725580</v>
      </c>
      <c r="I33" t="s">
        <v>14</v>
      </c>
      <c r="J33" t="s">
        <v>15</v>
      </c>
      <c r="K33" t="s">
        <v>16</v>
      </c>
      <c r="L33" t="s">
        <v>17</v>
      </c>
    </row>
    <row r="34" spans="1:12" x14ac:dyDescent="0.35">
      <c r="A34">
        <v>805025186</v>
      </c>
      <c r="B34" t="s">
        <v>12</v>
      </c>
      <c r="C34" s="3" t="s">
        <v>13</v>
      </c>
      <c r="D34" s="4">
        <v>9276</v>
      </c>
      <c r="E34" s="5">
        <v>45695</v>
      </c>
      <c r="F34" s="5">
        <v>45699</v>
      </c>
      <c r="G34">
        <v>1460160</v>
      </c>
      <c r="H34">
        <v>1455660</v>
      </c>
      <c r="I34" t="s">
        <v>14</v>
      </c>
      <c r="J34" t="s">
        <v>15</v>
      </c>
      <c r="K34" t="s">
        <v>16</v>
      </c>
      <c r="L34" t="s">
        <v>17</v>
      </c>
    </row>
    <row r="35" spans="1:12" x14ac:dyDescent="0.35">
      <c r="A35">
        <v>805025186</v>
      </c>
      <c r="B35" t="s">
        <v>12</v>
      </c>
      <c r="C35" s="3" t="s">
        <v>13</v>
      </c>
      <c r="D35" s="4">
        <v>9278</v>
      </c>
      <c r="E35" s="5">
        <v>45695</v>
      </c>
      <c r="F35" s="5">
        <v>45699</v>
      </c>
      <c r="G35">
        <v>1460160</v>
      </c>
      <c r="H35">
        <v>1455660</v>
      </c>
      <c r="I35" t="s">
        <v>14</v>
      </c>
      <c r="J35" t="s">
        <v>15</v>
      </c>
      <c r="K35" t="s">
        <v>16</v>
      </c>
      <c r="L35" t="s">
        <v>17</v>
      </c>
    </row>
    <row r="36" spans="1:12" x14ac:dyDescent="0.35">
      <c r="A36">
        <v>805025186</v>
      </c>
      <c r="B36" t="s">
        <v>12</v>
      </c>
      <c r="C36" s="3" t="s">
        <v>13</v>
      </c>
      <c r="D36" s="4">
        <v>9280</v>
      </c>
      <c r="E36" s="5">
        <v>45698</v>
      </c>
      <c r="F36" s="5">
        <v>45699</v>
      </c>
      <c r="G36">
        <v>1460160</v>
      </c>
      <c r="H36">
        <v>1455660</v>
      </c>
      <c r="I36" t="s">
        <v>14</v>
      </c>
      <c r="J36" t="s">
        <v>15</v>
      </c>
      <c r="K36" t="s">
        <v>16</v>
      </c>
      <c r="L36" t="s">
        <v>17</v>
      </c>
    </row>
    <row r="37" spans="1:12" x14ac:dyDescent="0.35">
      <c r="A37">
        <v>805025186</v>
      </c>
      <c r="B37" t="s">
        <v>12</v>
      </c>
      <c r="C37" s="3" t="s">
        <v>13</v>
      </c>
      <c r="D37" s="4">
        <v>9282</v>
      </c>
      <c r="E37" s="5">
        <v>45698</v>
      </c>
      <c r="F37" s="5">
        <v>45699</v>
      </c>
      <c r="G37">
        <v>1460160</v>
      </c>
      <c r="H37">
        <v>1455660</v>
      </c>
      <c r="I37" t="s">
        <v>14</v>
      </c>
      <c r="J37" t="s">
        <v>15</v>
      </c>
      <c r="K37" t="s">
        <v>16</v>
      </c>
      <c r="L37" t="s">
        <v>17</v>
      </c>
    </row>
    <row r="38" spans="1:12" x14ac:dyDescent="0.35">
      <c r="A38">
        <v>805025186</v>
      </c>
      <c r="B38" t="s">
        <v>12</v>
      </c>
      <c r="C38" s="3" t="s">
        <v>13</v>
      </c>
      <c r="D38" s="4">
        <v>9284</v>
      </c>
      <c r="E38" s="5">
        <v>45698</v>
      </c>
      <c r="F38" s="5">
        <v>45699</v>
      </c>
      <c r="G38">
        <v>1460160</v>
      </c>
      <c r="H38">
        <v>1455660</v>
      </c>
      <c r="I38" t="s">
        <v>14</v>
      </c>
      <c r="J38" t="s">
        <v>15</v>
      </c>
      <c r="K38" t="s">
        <v>16</v>
      </c>
      <c r="L38" t="s">
        <v>17</v>
      </c>
    </row>
    <row r="39" spans="1:12" x14ac:dyDescent="0.35">
      <c r="A39">
        <v>805025186</v>
      </c>
      <c r="B39" t="s">
        <v>12</v>
      </c>
      <c r="C39" s="3" t="s">
        <v>13</v>
      </c>
      <c r="D39" s="4">
        <v>9286</v>
      </c>
      <c r="E39" s="5">
        <v>45698</v>
      </c>
      <c r="F39" s="5">
        <v>45699</v>
      </c>
      <c r="G39">
        <v>1460160</v>
      </c>
      <c r="H39">
        <v>1455660</v>
      </c>
      <c r="I39" t="s">
        <v>14</v>
      </c>
      <c r="J39" t="s">
        <v>15</v>
      </c>
      <c r="K39" t="s">
        <v>16</v>
      </c>
      <c r="L39" t="s">
        <v>17</v>
      </c>
    </row>
    <row r="40" spans="1:12" x14ac:dyDescent="0.35">
      <c r="A40">
        <v>805025186</v>
      </c>
      <c r="B40" t="s">
        <v>12</v>
      </c>
      <c r="C40" s="3" t="s">
        <v>13</v>
      </c>
      <c r="D40" s="4">
        <v>9288</v>
      </c>
      <c r="E40" s="5">
        <v>45698</v>
      </c>
      <c r="F40" s="5">
        <v>45699</v>
      </c>
      <c r="G40">
        <v>1460160</v>
      </c>
      <c r="H40">
        <v>1455660</v>
      </c>
      <c r="I40" t="s">
        <v>14</v>
      </c>
      <c r="J40" t="s">
        <v>15</v>
      </c>
      <c r="K40" t="s">
        <v>16</v>
      </c>
      <c r="L40" t="s">
        <v>17</v>
      </c>
    </row>
    <row r="41" spans="1:12" x14ac:dyDescent="0.35">
      <c r="A41">
        <v>805025186</v>
      </c>
      <c r="B41" t="s">
        <v>12</v>
      </c>
      <c r="C41" s="3" t="s">
        <v>13</v>
      </c>
      <c r="D41" s="4">
        <v>9290</v>
      </c>
      <c r="E41" s="5">
        <v>45698</v>
      </c>
      <c r="F41" s="5">
        <v>45699</v>
      </c>
      <c r="G41">
        <v>1460160</v>
      </c>
      <c r="H41">
        <v>1455660</v>
      </c>
      <c r="I41" t="s">
        <v>14</v>
      </c>
      <c r="J41" t="s">
        <v>15</v>
      </c>
      <c r="K41" t="s">
        <v>16</v>
      </c>
      <c r="L41" t="s">
        <v>17</v>
      </c>
    </row>
    <row r="42" spans="1:12" x14ac:dyDescent="0.35">
      <c r="A42">
        <v>805025186</v>
      </c>
      <c r="B42" t="s">
        <v>12</v>
      </c>
      <c r="C42" s="3" t="s">
        <v>13</v>
      </c>
      <c r="D42" s="4">
        <v>9292</v>
      </c>
      <c r="E42" s="5">
        <v>45698</v>
      </c>
      <c r="F42" s="5">
        <v>45699</v>
      </c>
      <c r="G42">
        <v>1460160</v>
      </c>
      <c r="H42">
        <v>1455660</v>
      </c>
      <c r="I42" t="s">
        <v>14</v>
      </c>
      <c r="J42" t="s">
        <v>15</v>
      </c>
      <c r="K42" t="s">
        <v>16</v>
      </c>
      <c r="L42" t="s">
        <v>17</v>
      </c>
    </row>
    <row r="43" spans="1:12" x14ac:dyDescent="0.35">
      <c r="A43">
        <v>805025186</v>
      </c>
      <c r="B43" t="s">
        <v>12</v>
      </c>
      <c r="C43" s="3" t="s">
        <v>13</v>
      </c>
      <c r="D43" s="4">
        <v>9294</v>
      </c>
      <c r="E43" s="5">
        <v>45698</v>
      </c>
      <c r="F43" s="5">
        <v>45699</v>
      </c>
      <c r="G43">
        <v>1460160</v>
      </c>
      <c r="H43">
        <v>1455660</v>
      </c>
      <c r="I43" t="s">
        <v>14</v>
      </c>
      <c r="J43" t="s">
        <v>15</v>
      </c>
      <c r="K43" t="s">
        <v>16</v>
      </c>
      <c r="L43" t="s">
        <v>17</v>
      </c>
    </row>
    <row r="44" spans="1:12" x14ac:dyDescent="0.35">
      <c r="A44">
        <v>805025186</v>
      </c>
      <c r="B44" t="s">
        <v>12</v>
      </c>
      <c r="C44" s="3" t="s">
        <v>13</v>
      </c>
      <c r="D44" s="4">
        <v>9296</v>
      </c>
      <c r="E44" s="5">
        <v>45698</v>
      </c>
      <c r="F44" s="5">
        <v>45699</v>
      </c>
      <c r="G44">
        <v>730080</v>
      </c>
      <c r="H44">
        <v>711880</v>
      </c>
      <c r="I44" t="s">
        <v>14</v>
      </c>
      <c r="J44" t="s">
        <v>15</v>
      </c>
      <c r="K44" t="s">
        <v>16</v>
      </c>
      <c r="L44" t="s">
        <v>17</v>
      </c>
    </row>
    <row r="45" spans="1:12" x14ac:dyDescent="0.35">
      <c r="A45">
        <v>805025186</v>
      </c>
      <c r="B45" t="s">
        <v>12</v>
      </c>
      <c r="C45" s="3" t="s">
        <v>13</v>
      </c>
      <c r="D45" s="4">
        <v>9298</v>
      </c>
      <c r="E45" s="5">
        <v>45698</v>
      </c>
      <c r="F45" s="5">
        <v>45699</v>
      </c>
      <c r="G45">
        <v>730080</v>
      </c>
      <c r="H45">
        <v>725580</v>
      </c>
      <c r="I45" t="s">
        <v>14</v>
      </c>
      <c r="J45" t="s">
        <v>15</v>
      </c>
      <c r="K45" t="s">
        <v>16</v>
      </c>
      <c r="L45" t="s">
        <v>17</v>
      </c>
    </row>
    <row r="46" spans="1:12" x14ac:dyDescent="0.35">
      <c r="A46">
        <v>805025186</v>
      </c>
      <c r="B46" t="s">
        <v>12</v>
      </c>
      <c r="C46" s="3" t="s">
        <v>13</v>
      </c>
      <c r="D46" s="4">
        <v>9300</v>
      </c>
      <c r="E46" s="5">
        <v>45698</v>
      </c>
      <c r="F46" s="5">
        <v>45699</v>
      </c>
      <c r="G46">
        <v>730080</v>
      </c>
      <c r="H46">
        <v>725580</v>
      </c>
      <c r="I46" t="s">
        <v>14</v>
      </c>
      <c r="J46" t="s">
        <v>15</v>
      </c>
      <c r="K46" t="s">
        <v>16</v>
      </c>
      <c r="L46" t="s">
        <v>17</v>
      </c>
    </row>
    <row r="47" spans="1:12" x14ac:dyDescent="0.35">
      <c r="A47">
        <v>805025186</v>
      </c>
      <c r="B47" t="s">
        <v>12</v>
      </c>
      <c r="C47" s="3" t="s">
        <v>13</v>
      </c>
      <c r="D47" s="4">
        <v>9302</v>
      </c>
      <c r="E47" s="5">
        <v>45698</v>
      </c>
      <c r="F47" s="5">
        <v>45699</v>
      </c>
      <c r="G47">
        <v>730080</v>
      </c>
      <c r="H47">
        <v>725580</v>
      </c>
      <c r="I47" t="s">
        <v>14</v>
      </c>
      <c r="J47" t="s">
        <v>15</v>
      </c>
      <c r="K47" t="s">
        <v>16</v>
      </c>
      <c r="L47" t="s">
        <v>17</v>
      </c>
    </row>
    <row r="48" spans="1:12" x14ac:dyDescent="0.35">
      <c r="A48">
        <v>805025186</v>
      </c>
      <c r="B48" t="s">
        <v>12</v>
      </c>
      <c r="C48" s="3" t="s">
        <v>13</v>
      </c>
      <c r="D48" s="4">
        <v>9304</v>
      </c>
      <c r="E48" s="5">
        <v>45698</v>
      </c>
      <c r="F48" s="5">
        <v>45699</v>
      </c>
      <c r="G48">
        <v>730080</v>
      </c>
      <c r="H48">
        <v>725580</v>
      </c>
      <c r="I48" t="s">
        <v>14</v>
      </c>
      <c r="J48" t="s">
        <v>15</v>
      </c>
      <c r="K48" t="s">
        <v>16</v>
      </c>
      <c r="L48" t="s">
        <v>17</v>
      </c>
    </row>
    <row r="49" spans="1:12" x14ac:dyDescent="0.35">
      <c r="A49">
        <v>805025186</v>
      </c>
      <c r="B49" t="s">
        <v>12</v>
      </c>
      <c r="C49" s="3" t="s">
        <v>13</v>
      </c>
      <c r="D49" s="4">
        <v>9306</v>
      </c>
      <c r="E49" s="5">
        <v>45698</v>
      </c>
      <c r="F49" s="5">
        <v>45699</v>
      </c>
      <c r="G49">
        <v>730080</v>
      </c>
      <c r="H49">
        <v>725580</v>
      </c>
      <c r="I49" t="s">
        <v>14</v>
      </c>
      <c r="J49" t="s">
        <v>15</v>
      </c>
      <c r="K49" t="s">
        <v>16</v>
      </c>
      <c r="L49" t="s">
        <v>17</v>
      </c>
    </row>
    <row r="50" spans="1:12" x14ac:dyDescent="0.35">
      <c r="A50">
        <v>805025186</v>
      </c>
      <c r="B50" t="s">
        <v>12</v>
      </c>
      <c r="C50" s="3" t="s">
        <v>13</v>
      </c>
      <c r="D50" s="4">
        <v>9308</v>
      </c>
      <c r="E50" s="5">
        <v>45698</v>
      </c>
      <c r="F50" s="5">
        <v>45699</v>
      </c>
      <c r="G50">
        <v>730080</v>
      </c>
      <c r="H50">
        <v>725580</v>
      </c>
      <c r="I50" t="s">
        <v>14</v>
      </c>
      <c r="J50" t="s">
        <v>15</v>
      </c>
      <c r="K50" t="s">
        <v>16</v>
      </c>
      <c r="L50" t="s">
        <v>17</v>
      </c>
    </row>
    <row r="51" spans="1:12" x14ac:dyDescent="0.35">
      <c r="A51">
        <v>805025186</v>
      </c>
      <c r="B51" t="s">
        <v>12</v>
      </c>
      <c r="C51" s="3" t="s">
        <v>13</v>
      </c>
      <c r="D51" s="4">
        <v>9520</v>
      </c>
      <c r="E51" s="5">
        <v>45726</v>
      </c>
      <c r="F51" s="5">
        <v>45727</v>
      </c>
      <c r="G51">
        <v>1460160</v>
      </c>
      <c r="H51">
        <v>1455660</v>
      </c>
      <c r="I51" t="s">
        <v>14</v>
      </c>
      <c r="J51" t="s">
        <v>15</v>
      </c>
      <c r="K51" t="s">
        <v>16</v>
      </c>
      <c r="L51" t="s">
        <v>17</v>
      </c>
    </row>
    <row r="52" spans="1:12" x14ac:dyDescent="0.35">
      <c r="A52">
        <v>805025186</v>
      </c>
      <c r="B52" t="s">
        <v>12</v>
      </c>
      <c r="C52" s="3" t="s">
        <v>13</v>
      </c>
      <c r="D52" s="4">
        <v>9522</v>
      </c>
      <c r="E52" s="5">
        <v>45726</v>
      </c>
      <c r="F52" s="5">
        <v>45727</v>
      </c>
      <c r="G52">
        <v>1460160</v>
      </c>
      <c r="H52">
        <v>1455660</v>
      </c>
      <c r="I52" t="s">
        <v>14</v>
      </c>
      <c r="J52" t="s">
        <v>15</v>
      </c>
      <c r="K52" t="s">
        <v>16</v>
      </c>
      <c r="L52" t="s">
        <v>17</v>
      </c>
    </row>
    <row r="53" spans="1:12" x14ac:dyDescent="0.35">
      <c r="A53">
        <v>805025186</v>
      </c>
      <c r="B53" t="s">
        <v>12</v>
      </c>
      <c r="C53" s="3" t="s">
        <v>13</v>
      </c>
      <c r="D53" s="4">
        <v>9524</v>
      </c>
      <c r="E53" s="5">
        <v>45726</v>
      </c>
      <c r="F53" s="5">
        <v>45727</v>
      </c>
      <c r="G53">
        <v>1460160</v>
      </c>
      <c r="H53">
        <v>1455660</v>
      </c>
      <c r="I53" t="s">
        <v>14</v>
      </c>
      <c r="J53" t="s">
        <v>15</v>
      </c>
      <c r="K53" t="s">
        <v>16</v>
      </c>
      <c r="L53" t="s">
        <v>17</v>
      </c>
    </row>
    <row r="54" spans="1:12" x14ac:dyDescent="0.35">
      <c r="A54">
        <v>805025186</v>
      </c>
      <c r="B54" t="s">
        <v>12</v>
      </c>
      <c r="C54" s="3" t="s">
        <v>13</v>
      </c>
      <c r="D54" s="4">
        <v>9526</v>
      </c>
      <c r="E54" s="5">
        <v>45726</v>
      </c>
      <c r="F54" s="5">
        <v>45727</v>
      </c>
      <c r="G54">
        <v>1460160</v>
      </c>
      <c r="H54">
        <v>1455460</v>
      </c>
      <c r="I54" t="s">
        <v>14</v>
      </c>
      <c r="J54" t="s">
        <v>15</v>
      </c>
      <c r="K54" t="s">
        <v>16</v>
      </c>
      <c r="L54" t="s">
        <v>17</v>
      </c>
    </row>
    <row r="55" spans="1:12" x14ac:dyDescent="0.35">
      <c r="A55">
        <v>805025186</v>
      </c>
      <c r="B55" t="s">
        <v>12</v>
      </c>
      <c r="C55" s="3" t="s">
        <v>13</v>
      </c>
      <c r="D55" s="4">
        <v>9528</v>
      </c>
      <c r="E55" s="5">
        <v>45726</v>
      </c>
      <c r="F55" s="5">
        <v>45727</v>
      </c>
      <c r="G55">
        <v>730080</v>
      </c>
      <c r="H55">
        <v>725580</v>
      </c>
      <c r="I55" t="s">
        <v>14</v>
      </c>
      <c r="J55" t="s">
        <v>15</v>
      </c>
      <c r="K55" t="s">
        <v>16</v>
      </c>
      <c r="L55" t="s">
        <v>17</v>
      </c>
    </row>
    <row r="56" spans="1:12" x14ac:dyDescent="0.35">
      <c r="A56">
        <v>805025186</v>
      </c>
      <c r="B56" t="s">
        <v>12</v>
      </c>
      <c r="C56" s="3" t="s">
        <v>13</v>
      </c>
      <c r="D56" s="4">
        <v>9530</v>
      </c>
      <c r="E56" s="5">
        <v>45726</v>
      </c>
      <c r="F56" s="5">
        <v>45727</v>
      </c>
      <c r="G56">
        <v>730080</v>
      </c>
      <c r="H56">
        <v>725580</v>
      </c>
      <c r="I56" t="s">
        <v>14</v>
      </c>
      <c r="J56" t="s">
        <v>15</v>
      </c>
      <c r="K56" t="s">
        <v>16</v>
      </c>
      <c r="L56" t="s">
        <v>17</v>
      </c>
    </row>
    <row r="57" spans="1:12" x14ac:dyDescent="0.35">
      <c r="A57">
        <v>805025186</v>
      </c>
      <c r="B57" t="s">
        <v>12</v>
      </c>
      <c r="C57" s="3" t="s">
        <v>13</v>
      </c>
      <c r="D57" s="4">
        <v>9532</v>
      </c>
      <c r="E57" s="5">
        <v>45726</v>
      </c>
      <c r="F57" s="5">
        <v>45727</v>
      </c>
      <c r="G57">
        <v>730080</v>
      </c>
      <c r="H57">
        <v>725580</v>
      </c>
      <c r="I57" t="s">
        <v>14</v>
      </c>
      <c r="J57" t="s">
        <v>15</v>
      </c>
      <c r="K57" t="s">
        <v>16</v>
      </c>
      <c r="L57" t="s">
        <v>17</v>
      </c>
    </row>
    <row r="58" spans="1:12" x14ac:dyDescent="0.35">
      <c r="A58">
        <v>805025186</v>
      </c>
      <c r="B58" t="s">
        <v>12</v>
      </c>
      <c r="C58" s="3" t="s">
        <v>13</v>
      </c>
      <c r="D58" s="4">
        <v>9534</v>
      </c>
      <c r="E58" s="5">
        <v>45726</v>
      </c>
      <c r="F58" s="5">
        <v>45727</v>
      </c>
      <c r="G58">
        <v>730080</v>
      </c>
      <c r="H58">
        <v>725580</v>
      </c>
      <c r="I58" t="s">
        <v>14</v>
      </c>
      <c r="J58" t="s">
        <v>15</v>
      </c>
      <c r="K58" t="s">
        <v>16</v>
      </c>
      <c r="L58" t="s">
        <v>17</v>
      </c>
    </row>
    <row r="59" spans="1:12" x14ac:dyDescent="0.35">
      <c r="A59">
        <v>805025186</v>
      </c>
      <c r="B59" t="s">
        <v>12</v>
      </c>
      <c r="C59" s="3" t="s">
        <v>13</v>
      </c>
      <c r="D59" s="4">
        <v>9535</v>
      </c>
      <c r="E59" s="5">
        <v>45726</v>
      </c>
      <c r="F59" s="5">
        <v>45727</v>
      </c>
      <c r="G59">
        <v>1460160</v>
      </c>
      <c r="H59">
        <v>1460160</v>
      </c>
      <c r="I59" t="s">
        <v>14</v>
      </c>
      <c r="J59" t="s">
        <v>15</v>
      </c>
      <c r="K59" t="s">
        <v>16</v>
      </c>
      <c r="L59" t="s">
        <v>17</v>
      </c>
    </row>
    <row r="60" spans="1:12" x14ac:dyDescent="0.35">
      <c r="H60">
        <f>SUM(H2:H59)</f>
        <v>50014006</v>
      </c>
    </row>
  </sheetData>
  <dataValidations count="1">
    <dataValidation type="whole" operator="greaterThan" allowBlank="1" showInputMessage="1" showErrorMessage="1" errorTitle="DATO ERRADO" error="El valor debe ser diferente de cero" sqref="G1:H1" xr:uid="{D5B9F533-F252-437F-A083-289A5114908B}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A2022-8780-4524-B191-52C8D1423BD6}">
  <sheetPr filterMode="1"/>
  <dimension ref="A1:BB60"/>
  <sheetViews>
    <sheetView topLeftCell="A28" workbookViewId="0">
      <selection activeCell="P15" sqref="P15:P60"/>
    </sheetView>
  </sheetViews>
  <sheetFormatPr baseColWidth="10" defaultRowHeight="14.5" x14ac:dyDescent="0.35"/>
  <cols>
    <col min="1" max="1" width="8.6328125" style="3" customWidth="1"/>
    <col min="2" max="2" width="10.90625" style="3"/>
    <col min="3" max="3" width="8.36328125" style="3" customWidth="1"/>
    <col min="4" max="4" width="8.08984375" style="3" customWidth="1"/>
    <col min="5" max="5" width="8.26953125" style="3" customWidth="1"/>
    <col min="6" max="6" width="10.90625" style="3"/>
    <col min="7" max="7" width="9.453125" style="3" customWidth="1"/>
    <col min="8" max="8" width="9.36328125" style="3" customWidth="1"/>
    <col min="9" max="9" width="9.7265625" style="3" customWidth="1"/>
    <col min="10" max="10" width="10.08984375" style="3" customWidth="1"/>
    <col min="11" max="11" width="8.08984375" style="3" customWidth="1"/>
    <col min="12" max="12" width="8.453125" style="3" customWidth="1"/>
    <col min="13" max="13" width="10.90625" style="3"/>
    <col min="14" max="14" width="8.90625" style="3" bestFit="1" customWidth="1"/>
    <col min="15" max="15" width="11.7265625" style="3" customWidth="1"/>
    <col min="16" max="16" width="11.81640625" style="3" customWidth="1"/>
    <col min="17" max="33" width="10.90625" style="3"/>
    <col min="34" max="34" width="11.54296875" style="3" customWidth="1"/>
    <col min="35" max="35" width="10.90625" style="3"/>
    <col min="36" max="36" width="11.54296875" style="3" customWidth="1"/>
    <col min="37" max="43" width="10.90625" style="3"/>
    <col min="44" max="44" width="13.36328125" style="3" customWidth="1"/>
    <col min="45" max="45" width="10.90625" style="3"/>
    <col min="46" max="46" width="14" style="3" customWidth="1"/>
    <col min="47" max="47" width="10.90625" style="3"/>
    <col min="48" max="48" width="12" style="3" customWidth="1"/>
    <col min="49" max="50" width="10.90625" style="3"/>
    <col min="51" max="51" width="13.26953125" style="3" customWidth="1"/>
    <col min="52" max="52" width="13" style="3" customWidth="1"/>
    <col min="53" max="53" width="10.90625" style="3"/>
    <col min="54" max="54" width="12.7265625" style="3" bestFit="1" customWidth="1"/>
    <col min="55" max="16384" width="10.90625" style="3"/>
  </cols>
  <sheetData>
    <row r="1" spans="1:54" x14ac:dyDescent="0.35">
      <c r="A1" s="7">
        <v>45747</v>
      </c>
      <c r="B1" s="8"/>
      <c r="C1" s="8"/>
      <c r="D1" s="8"/>
      <c r="E1" s="8"/>
      <c r="F1" s="8"/>
      <c r="G1" s="9"/>
      <c r="H1" s="9"/>
      <c r="I1" s="10">
        <f>+SUBTOTAL(9,I3:I26698)</f>
        <v>49645440</v>
      </c>
      <c r="J1" s="10">
        <f>+SUBTOTAL(9,J3:J26698)</f>
        <v>49387940</v>
      </c>
      <c r="K1" s="8"/>
      <c r="L1" s="8"/>
      <c r="M1" s="8"/>
      <c r="N1" s="8"/>
      <c r="O1" s="11">
        <f>+J1-SUM(AN1:AV1)</f>
        <v>0</v>
      </c>
      <c r="P1" s="12"/>
      <c r="Q1" s="10">
        <f>+SUBTOTAL(9,Q3:Q26698)</f>
        <v>0</v>
      </c>
      <c r="R1" s="13"/>
      <c r="S1" s="12"/>
      <c r="T1" s="9"/>
      <c r="U1" s="9"/>
      <c r="V1" s="9"/>
      <c r="W1" s="9"/>
      <c r="X1" s="12"/>
      <c r="Y1" s="12"/>
      <c r="Z1" s="10">
        <f t="shared" ref="Z1:AC1" si="0">+SUBTOTAL(9,Z3:Z26698)</f>
        <v>49645440</v>
      </c>
      <c r="AA1" s="10">
        <f t="shared" si="0"/>
        <v>49645440</v>
      </c>
      <c r="AB1" s="10">
        <f t="shared" si="0"/>
        <v>325400</v>
      </c>
      <c r="AC1" s="10">
        <f t="shared" si="0"/>
        <v>325400</v>
      </c>
      <c r="AD1" s="12"/>
      <c r="AE1" s="10">
        <f t="shared" ref="AE1:AG1" si="1">+SUBTOTAL(9,AE3:AE26698)</f>
        <v>992914</v>
      </c>
      <c r="AF1" s="10">
        <f t="shared" si="1"/>
        <v>49320040</v>
      </c>
      <c r="AG1" s="10">
        <f t="shared" si="1"/>
        <v>0</v>
      </c>
      <c r="AH1" s="12"/>
      <c r="AI1" s="12"/>
      <c r="AJ1" s="12"/>
      <c r="AK1" s="12"/>
      <c r="AL1" s="12"/>
      <c r="AM1" s="12"/>
      <c r="AN1" s="10">
        <f t="shared" ref="AN1:AW1" si="2">+SUBTOTAL(9,AN3:AN26698)</f>
        <v>0</v>
      </c>
      <c r="AO1" s="10">
        <f t="shared" si="2"/>
        <v>0</v>
      </c>
      <c r="AP1" s="10">
        <f t="shared" si="2"/>
        <v>0</v>
      </c>
      <c r="AQ1" s="10">
        <f t="shared" si="2"/>
        <v>0</v>
      </c>
      <c r="AR1" s="10">
        <f t="shared" si="2"/>
        <v>0</v>
      </c>
      <c r="AS1" s="10">
        <f t="shared" si="2"/>
        <v>0</v>
      </c>
      <c r="AT1" s="10">
        <f t="shared" si="2"/>
        <v>49387940</v>
      </c>
      <c r="AU1" s="10">
        <f t="shared" si="2"/>
        <v>0</v>
      </c>
      <c r="AV1" s="10">
        <f t="shared" si="2"/>
        <v>0</v>
      </c>
      <c r="AW1" s="10">
        <f t="shared" si="2"/>
        <v>0</v>
      </c>
      <c r="AX1" s="14"/>
      <c r="AY1" s="14"/>
      <c r="AZ1" s="14"/>
      <c r="BA1" s="14"/>
      <c r="BB1" s="15"/>
    </row>
    <row r="2" spans="1:54" s="32" customFormat="1" ht="31.5" x14ac:dyDescent="0.35">
      <c r="A2" s="16" t="s">
        <v>0</v>
      </c>
      <c r="B2" s="16" t="s">
        <v>1</v>
      </c>
      <c r="C2" s="16" t="s">
        <v>2</v>
      </c>
      <c r="D2" s="16" t="s">
        <v>3</v>
      </c>
      <c r="E2" s="16" t="s">
        <v>18</v>
      </c>
      <c r="F2" s="16" t="s">
        <v>19</v>
      </c>
      <c r="G2" s="17" t="s">
        <v>4</v>
      </c>
      <c r="H2" s="17" t="s">
        <v>5</v>
      </c>
      <c r="I2" s="18" t="s">
        <v>6</v>
      </c>
      <c r="J2" s="18" t="s">
        <v>7</v>
      </c>
      <c r="K2" s="16" t="s">
        <v>8</v>
      </c>
      <c r="L2" s="16" t="s">
        <v>9</v>
      </c>
      <c r="M2" s="16" t="s">
        <v>10</v>
      </c>
      <c r="N2" s="16" t="s">
        <v>20</v>
      </c>
      <c r="O2" s="19" t="s">
        <v>21</v>
      </c>
      <c r="P2" s="20" t="str">
        <f ca="1">+CONCATENATE("ESTADO EPS ",TEXT(TODAY(),"DD-MM-YYYY"))</f>
        <v>ESTADO EPS 23-04-2025</v>
      </c>
      <c r="Q2" s="21" t="s">
        <v>22</v>
      </c>
      <c r="R2" s="22" t="s">
        <v>23</v>
      </c>
      <c r="S2" s="23" t="s">
        <v>24</v>
      </c>
      <c r="T2" s="24" t="s">
        <v>25</v>
      </c>
      <c r="U2" s="24" t="s">
        <v>26</v>
      </c>
      <c r="V2" s="24" t="s">
        <v>27</v>
      </c>
      <c r="W2" s="24" t="s">
        <v>28</v>
      </c>
      <c r="X2" s="23" t="s">
        <v>29</v>
      </c>
      <c r="Y2" s="23" t="s">
        <v>30</v>
      </c>
      <c r="Z2" s="23" t="s">
        <v>31</v>
      </c>
      <c r="AA2" s="23" t="s">
        <v>32</v>
      </c>
      <c r="AB2" s="23" t="s">
        <v>33</v>
      </c>
      <c r="AC2" s="23" t="s">
        <v>34</v>
      </c>
      <c r="AD2" s="23" t="s">
        <v>37</v>
      </c>
      <c r="AE2" s="23" t="s">
        <v>38</v>
      </c>
      <c r="AF2" s="23" t="s">
        <v>39</v>
      </c>
      <c r="AG2" s="25" t="s">
        <v>40</v>
      </c>
      <c r="AH2" s="25" t="s">
        <v>41</v>
      </c>
      <c r="AI2" s="25" t="s">
        <v>42</v>
      </c>
      <c r="AJ2" s="25" t="s">
        <v>43</v>
      </c>
      <c r="AK2" s="25" t="s">
        <v>44</v>
      </c>
      <c r="AL2" s="25" t="s">
        <v>45</v>
      </c>
      <c r="AM2" s="25" t="s">
        <v>46</v>
      </c>
      <c r="AN2" s="26" t="s">
        <v>47</v>
      </c>
      <c r="AO2" s="26" t="s">
        <v>48</v>
      </c>
      <c r="AP2" s="26" t="s">
        <v>49</v>
      </c>
      <c r="AQ2" s="26" t="s">
        <v>36</v>
      </c>
      <c r="AR2" s="26" t="s">
        <v>50</v>
      </c>
      <c r="AS2" s="26" t="s">
        <v>35</v>
      </c>
      <c r="AT2" s="26" t="s">
        <v>51</v>
      </c>
      <c r="AU2" s="26" t="s">
        <v>52</v>
      </c>
      <c r="AV2" s="39" t="s">
        <v>53</v>
      </c>
      <c r="AW2" s="27" t="s">
        <v>54</v>
      </c>
      <c r="AX2" s="27" t="s">
        <v>55</v>
      </c>
      <c r="AY2" s="27" t="s">
        <v>56</v>
      </c>
      <c r="AZ2" s="27" t="s">
        <v>57</v>
      </c>
      <c r="BA2" s="27" t="s">
        <v>58</v>
      </c>
      <c r="BB2" s="27" t="s">
        <v>59</v>
      </c>
    </row>
    <row r="3" spans="1:54" s="36" customFormat="1" ht="10" hidden="1" x14ac:dyDescent="0.2">
      <c r="A3" s="28">
        <v>805025186</v>
      </c>
      <c r="B3" s="33" t="s">
        <v>60</v>
      </c>
      <c r="C3" s="28" t="s">
        <v>13</v>
      </c>
      <c r="D3" s="29">
        <v>8730</v>
      </c>
      <c r="E3" s="28" t="s">
        <v>61</v>
      </c>
      <c r="F3" s="28" t="s">
        <v>62</v>
      </c>
      <c r="G3" s="34">
        <v>45638</v>
      </c>
      <c r="H3" s="34">
        <v>45639</v>
      </c>
      <c r="I3" s="37">
        <v>730080</v>
      </c>
      <c r="J3" s="37">
        <v>4500</v>
      </c>
      <c r="K3" s="28" t="s">
        <v>14</v>
      </c>
      <c r="L3" s="28" t="s">
        <v>15</v>
      </c>
      <c r="M3" s="28" t="s">
        <v>16</v>
      </c>
      <c r="N3" s="28" t="s">
        <v>17</v>
      </c>
      <c r="O3" s="28" t="s">
        <v>187</v>
      </c>
      <c r="P3" s="28" t="s">
        <v>189</v>
      </c>
      <c r="Q3" s="29">
        <v>0</v>
      </c>
      <c r="R3" s="29"/>
      <c r="S3" s="29" t="s">
        <v>63</v>
      </c>
      <c r="T3" s="30">
        <v>45638</v>
      </c>
      <c r="U3" s="30">
        <v>45639</v>
      </c>
      <c r="V3" s="30">
        <v>45650</v>
      </c>
      <c r="W3" s="30"/>
      <c r="X3" s="35">
        <v>97</v>
      </c>
      <c r="Y3" s="35" t="s">
        <v>64</v>
      </c>
      <c r="Z3" s="31">
        <v>730080</v>
      </c>
      <c r="AA3" s="31">
        <v>730080</v>
      </c>
      <c r="AB3" s="31">
        <v>9000</v>
      </c>
      <c r="AC3" s="31">
        <v>9000</v>
      </c>
      <c r="AD3" s="29" t="s">
        <v>65</v>
      </c>
      <c r="AE3" s="31">
        <v>14602</v>
      </c>
      <c r="AF3" s="31">
        <v>721080</v>
      </c>
      <c r="AG3" s="29">
        <v>0</v>
      </c>
      <c r="AH3" s="29"/>
      <c r="AI3" s="29"/>
      <c r="AJ3" s="29"/>
      <c r="AK3" s="29" t="s">
        <v>66</v>
      </c>
      <c r="AL3" s="29"/>
      <c r="AM3" s="29" t="s">
        <v>17</v>
      </c>
      <c r="AN3" s="37">
        <v>4500</v>
      </c>
      <c r="AO3" s="28">
        <v>0</v>
      </c>
      <c r="AP3" s="28">
        <v>0</v>
      </c>
      <c r="AQ3" s="28">
        <v>0</v>
      </c>
      <c r="AR3" s="28">
        <v>0</v>
      </c>
      <c r="AS3" s="28">
        <v>0</v>
      </c>
      <c r="AT3" s="28">
        <v>0</v>
      </c>
      <c r="AU3" s="28">
        <v>0</v>
      </c>
      <c r="AV3" s="28">
        <v>0</v>
      </c>
      <c r="AW3" s="37">
        <v>706478</v>
      </c>
      <c r="AX3" s="38">
        <v>0</v>
      </c>
      <c r="AY3" s="28">
        <v>4800067973</v>
      </c>
      <c r="AZ3" s="34">
        <v>45743</v>
      </c>
      <c r="BA3" s="28" t="s">
        <v>188</v>
      </c>
      <c r="BB3" s="37">
        <v>30000000</v>
      </c>
    </row>
    <row r="4" spans="1:54" s="36" customFormat="1" ht="10" hidden="1" x14ac:dyDescent="0.2">
      <c r="A4" s="28">
        <v>805025186</v>
      </c>
      <c r="B4" s="33" t="s">
        <v>60</v>
      </c>
      <c r="C4" s="28" t="s">
        <v>13</v>
      </c>
      <c r="D4" s="29">
        <v>8732</v>
      </c>
      <c r="E4" s="28" t="s">
        <v>67</v>
      </c>
      <c r="F4" s="28" t="s">
        <v>68</v>
      </c>
      <c r="G4" s="34">
        <v>45638</v>
      </c>
      <c r="H4" s="34">
        <v>45639</v>
      </c>
      <c r="I4" s="37">
        <v>730080</v>
      </c>
      <c r="J4" s="37">
        <v>4500</v>
      </c>
      <c r="K4" s="28" t="s">
        <v>14</v>
      </c>
      <c r="L4" s="28" t="s">
        <v>15</v>
      </c>
      <c r="M4" s="28" t="s">
        <v>16</v>
      </c>
      <c r="N4" s="28" t="s">
        <v>17</v>
      </c>
      <c r="O4" s="28" t="s">
        <v>187</v>
      </c>
      <c r="P4" s="28" t="s">
        <v>189</v>
      </c>
      <c r="Q4" s="29">
        <v>0</v>
      </c>
      <c r="R4" s="29"/>
      <c r="S4" s="29" t="s">
        <v>63</v>
      </c>
      <c r="T4" s="30">
        <v>45638</v>
      </c>
      <c r="U4" s="30">
        <v>45639</v>
      </c>
      <c r="V4" s="30">
        <v>45650</v>
      </c>
      <c r="W4" s="30"/>
      <c r="X4" s="35">
        <v>97</v>
      </c>
      <c r="Y4" s="35" t="s">
        <v>64</v>
      </c>
      <c r="Z4" s="31">
        <v>730080</v>
      </c>
      <c r="AA4" s="31">
        <v>730080</v>
      </c>
      <c r="AB4" s="31">
        <v>9000</v>
      </c>
      <c r="AC4" s="31">
        <v>9000</v>
      </c>
      <c r="AD4" s="29" t="s">
        <v>65</v>
      </c>
      <c r="AE4" s="31">
        <v>14602</v>
      </c>
      <c r="AF4" s="31">
        <v>721080</v>
      </c>
      <c r="AG4" s="29">
        <v>0</v>
      </c>
      <c r="AH4" s="29"/>
      <c r="AI4" s="29"/>
      <c r="AJ4" s="29"/>
      <c r="AK4" s="29" t="s">
        <v>66</v>
      </c>
      <c r="AL4" s="29"/>
      <c r="AM4" s="29" t="s">
        <v>17</v>
      </c>
      <c r="AN4" s="37">
        <v>4500</v>
      </c>
      <c r="AO4" s="28">
        <v>0</v>
      </c>
      <c r="AP4" s="28">
        <v>0</v>
      </c>
      <c r="AQ4" s="28">
        <v>0</v>
      </c>
      <c r="AR4" s="28">
        <v>0</v>
      </c>
      <c r="AS4" s="28">
        <v>0</v>
      </c>
      <c r="AT4" s="28">
        <v>0</v>
      </c>
      <c r="AU4" s="28">
        <v>0</v>
      </c>
      <c r="AV4" s="28">
        <v>0</v>
      </c>
      <c r="AW4" s="37">
        <v>706478</v>
      </c>
      <c r="AX4" s="38">
        <v>0</v>
      </c>
      <c r="AY4" s="28">
        <v>4800067973</v>
      </c>
      <c r="AZ4" s="34">
        <v>45743</v>
      </c>
      <c r="BA4" s="28" t="s">
        <v>188</v>
      </c>
      <c r="BB4" s="37">
        <v>30000000</v>
      </c>
    </row>
    <row r="5" spans="1:54" s="36" customFormat="1" ht="10" hidden="1" x14ac:dyDescent="0.2">
      <c r="A5" s="28">
        <v>805025186</v>
      </c>
      <c r="B5" s="33" t="s">
        <v>60</v>
      </c>
      <c r="C5" s="28" t="s">
        <v>13</v>
      </c>
      <c r="D5" s="29">
        <v>8734</v>
      </c>
      <c r="E5" s="28" t="s">
        <v>69</v>
      </c>
      <c r="F5" s="28" t="s">
        <v>70</v>
      </c>
      <c r="G5" s="34">
        <v>45638</v>
      </c>
      <c r="H5" s="34">
        <v>45639</v>
      </c>
      <c r="I5" s="37">
        <v>730080</v>
      </c>
      <c r="J5" s="37">
        <v>4500</v>
      </c>
      <c r="K5" s="28" t="s">
        <v>14</v>
      </c>
      <c r="L5" s="28" t="s">
        <v>15</v>
      </c>
      <c r="M5" s="28" t="s">
        <v>16</v>
      </c>
      <c r="N5" s="28" t="s">
        <v>17</v>
      </c>
      <c r="O5" s="28" t="s">
        <v>187</v>
      </c>
      <c r="P5" s="28" t="s">
        <v>189</v>
      </c>
      <c r="Q5" s="29">
        <v>0</v>
      </c>
      <c r="R5" s="29"/>
      <c r="S5" s="29" t="s">
        <v>63</v>
      </c>
      <c r="T5" s="30">
        <v>45638</v>
      </c>
      <c r="U5" s="30">
        <v>45639</v>
      </c>
      <c r="V5" s="30">
        <v>45650</v>
      </c>
      <c r="W5" s="30"/>
      <c r="X5" s="35">
        <v>97</v>
      </c>
      <c r="Y5" s="35" t="s">
        <v>64</v>
      </c>
      <c r="Z5" s="31">
        <v>730080</v>
      </c>
      <c r="AA5" s="31">
        <v>730080</v>
      </c>
      <c r="AB5" s="31">
        <v>9000</v>
      </c>
      <c r="AC5" s="31">
        <v>9000</v>
      </c>
      <c r="AD5" s="29" t="s">
        <v>65</v>
      </c>
      <c r="AE5" s="31">
        <v>14602</v>
      </c>
      <c r="AF5" s="31">
        <v>721080</v>
      </c>
      <c r="AG5" s="29">
        <v>0</v>
      </c>
      <c r="AH5" s="29"/>
      <c r="AI5" s="29"/>
      <c r="AJ5" s="29"/>
      <c r="AK5" s="29" t="s">
        <v>66</v>
      </c>
      <c r="AL5" s="29"/>
      <c r="AM5" s="29" t="s">
        <v>17</v>
      </c>
      <c r="AN5" s="37">
        <v>4500</v>
      </c>
      <c r="AO5" s="28">
        <v>0</v>
      </c>
      <c r="AP5" s="28">
        <v>0</v>
      </c>
      <c r="AQ5" s="28">
        <v>0</v>
      </c>
      <c r="AR5" s="28">
        <v>0</v>
      </c>
      <c r="AS5" s="28">
        <v>0</v>
      </c>
      <c r="AT5" s="28">
        <v>0</v>
      </c>
      <c r="AU5" s="28">
        <v>0</v>
      </c>
      <c r="AV5" s="28">
        <v>0</v>
      </c>
      <c r="AW5" s="37">
        <v>706478</v>
      </c>
      <c r="AX5" s="38">
        <v>0</v>
      </c>
      <c r="AY5" s="28">
        <v>4800067973</v>
      </c>
      <c r="AZ5" s="34">
        <v>45743</v>
      </c>
      <c r="BA5" s="28" t="s">
        <v>188</v>
      </c>
      <c r="BB5" s="37">
        <v>30000000</v>
      </c>
    </row>
    <row r="6" spans="1:54" s="36" customFormat="1" ht="10" hidden="1" x14ac:dyDescent="0.2">
      <c r="A6" s="28">
        <v>805025186</v>
      </c>
      <c r="B6" s="33" t="s">
        <v>60</v>
      </c>
      <c r="C6" s="28" t="s">
        <v>13</v>
      </c>
      <c r="D6" s="29">
        <v>8736</v>
      </c>
      <c r="E6" s="28" t="s">
        <v>71</v>
      </c>
      <c r="F6" s="28" t="s">
        <v>72</v>
      </c>
      <c r="G6" s="34">
        <v>45638</v>
      </c>
      <c r="H6" s="34">
        <v>45639</v>
      </c>
      <c r="I6" s="37">
        <v>730080</v>
      </c>
      <c r="J6" s="37">
        <v>4500</v>
      </c>
      <c r="K6" s="28" t="s">
        <v>14</v>
      </c>
      <c r="L6" s="28" t="s">
        <v>15</v>
      </c>
      <c r="M6" s="28" t="s">
        <v>16</v>
      </c>
      <c r="N6" s="28" t="s">
        <v>17</v>
      </c>
      <c r="O6" s="28" t="s">
        <v>187</v>
      </c>
      <c r="P6" s="28" t="s">
        <v>189</v>
      </c>
      <c r="Q6" s="29">
        <v>0</v>
      </c>
      <c r="R6" s="29"/>
      <c r="S6" s="29" t="s">
        <v>63</v>
      </c>
      <c r="T6" s="30">
        <v>45638</v>
      </c>
      <c r="U6" s="30">
        <v>45639</v>
      </c>
      <c r="V6" s="30">
        <v>45650</v>
      </c>
      <c r="W6" s="30"/>
      <c r="X6" s="35">
        <v>97</v>
      </c>
      <c r="Y6" s="35" t="s">
        <v>64</v>
      </c>
      <c r="Z6" s="31">
        <v>730080</v>
      </c>
      <c r="AA6" s="31">
        <v>730080</v>
      </c>
      <c r="AB6" s="31">
        <v>9000</v>
      </c>
      <c r="AC6" s="31">
        <v>9000</v>
      </c>
      <c r="AD6" s="29" t="s">
        <v>65</v>
      </c>
      <c r="AE6" s="31">
        <v>14602</v>
      </c>
      <c r="AF6" s="31">
        <v>721080</v>
      </c>
      <c r="AG6" s="29">
        <v>0</v>
      </c>
      <c r="AH6" s="29"/>
      <c r="AI6" s="29"/>
      <c r="AJ6" s="29"/>
      <c r="AK6" s="29" t="s">
        <v>66</v>
      </c>
      <c r="AL6" s="29"/>
      <c r="AM6" s="29" t="s">
        <v>17</v>
      </c>
      <c r="AN6" s="37">
        <v>4500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28">
        <v>0</v>
      </c>
      <c r="AV6" s="28">
        <v>0</v>
      </c>
      <c r="AW6" s="37">
        <v>706478</v>
      </c>
      <c r="AX6" s="38">
        <v>0</v>
      </c>
      <c r="AY6" s="28">
        <v>4800067973</v>
      </c>
      <c r="AZ6" s="34">
        <v>45743</v>
      </c>
      <c r="BA6" s="28" t="s">
        <v>188</v>
      </c>
      <c r="BB6" s="37">
        <v>30000000</v>
      </c>
    </row>
    <row r="7" spans="1:54" s="36" customFormat="1" ht="10" hidden="1" x14ac:dyDescent="0.2">
      <c r="A7" s="28">
        <v>805025186</v>
      </c>
      <c r="B7" s="33" t="s">
        <v>60</v>
      </c>
      <c r="C7" s="28" t="s">
        <v>13</v>
      </c>
      <c r="D7" s="29">
        <v>8740</v>
      </c>
      <c r="E7" s="28" t="s">
        <v>73</v>
      </c>
      <c r="F7" s="28" t="s">
        <v>74</v>
      </c>
      <c r="G7" s="34">
        <v>45638</v>
      </c>
      <c r="H7" s="34">
        <v>45639</v>
      </c>
      <c r="I7" s="37">
        <v>730080</v>
      </c>
      <c r="J7" s="37">
        <v>4500</v>
      </c>
      <c r="K7" s="28" t="s">
        <v>14</v>
      </c>
      <c r="L7" s="28" t="s">
        <v>15</v>
      </c>
      <c r="M7" s="28" t="s">
        <v>16</v>
      </c>
      <c r="N7" s="28" t="s">
        <v>17</v>
      </c>
      <c r="O7" s="28" t="e">
        <v>#N/A</v>
      </c>
      <c r="P7" s="28" t="s">
        <v>189</v>
      </c>
      <c r="Q7" s="29">
        <v>0</v>
      </c>
      <c r="R7" s="29"/>
      <c r="S7" s="29" t="s">
        <v>63</v>
      </c>
      <c r="T7" s="30">
        <v>45638</v>
      </c>
      <c r="U7" s="30">
        <v>45639</v>
      </c>
      <c r="V7" s="30">
        <v>45650</v>
      </c>
      <c r="W7" s="30"/>
      <c r="X7" s="35">
        <v>97</v>
      </c>
      <c r="Y7" s="35" t="s">
        <v>64</v>
      </c>
      <c r="Z7" s="31">
        <v>730080</v>
      </c>
      <c r="AA7" s="31">
        <v>730080</v>
      </c>
      <c r="AB7" s="31">
        <v>9000</v>
      </c>
      <c r="AC7" s="31">
        <v>9000</v>
      </c>
      <c r="AD7" s="29" t="s">
        <v>65</v>
      </c>
      <c r="AE7" s="31">
        <v>14602</v>
      </c>
      <c r="AF7" s="31">
        <v>721080</v>
      </c>
      <c r="AG7" s="29">
        <v>0</v>
      </c>
      <c r="AH7" s="29"/>
      <c r="AI7" s="29"/>
      <c r="AJ7" s="29"/>
      <c r="AK7" s="29" t="s">
        <v>66</v>
      </c>
      <c r="AL7" s="29"/>
      <c r="AM7" s="29" t="s">
        <v>17</v>
      </c>
      <c r="AN7" s="37">
        <v>4500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37">
        <v>706478</v>
      </c>
      <c r="AX7" s="38">
        <v>0</v>
      </c>
      <c r="AY7" s="28">
        <v>4800067973</v>
      </c>
      <c r="AZ7" s="34">
        <v>45743</v>
      </c>
      <c r="BA7" s="28" t="s">
        <v>188</v>
      </c>
      <c r="BB7" s="37">
        <v>30000000</v>
      </c>
    </row>
    <row r="8" spans="1:54" s="36" customFormat="1" ht="10" hidden="1" x14ac:dyDescent="0.2">
      <c r="A8" s="28">
        <v>805025186</v>
      </c>
      <c r="B8" s="33" t="s">
        <v>60</v>
      </c>
      <c r="C8" s="28" t="s">
        <v>13</v>
      </c>
      <c r="D8" s="29">
        <v>8742</v>
      </c>
      <c r="E8" s="28" t="s">
        <v>75</v>
      </c>
      <c r="F8" s="28" t="s">
        <v>76</v>
      </c>
      <c r="G8" s="34">
        <v>45638</v>
      </c>
      <c r="H8" s="34">
        <v>45639</v>
      </c>
      <c r="I8" s="37">
        <v>730080</v>
      </c>
      <c r="J8" s="37">
        <v>4500</v>
      </c>
      <c r="K8" s="28" t="s">
        <v>14</v>
      </c>
      <c r="L8" s="28" t="s">
        <v>15</v>
      </c>
      <c r="M8" s="28" t="s">
        <v>16</v>
      </c>
      <c r="N8" s="28" t="s">
        <v>17</v>
      </c>
      <c r="O8" s="28" t="e">
        <v>#N/A</v>
      </c>
      <c r="P8" s="28" t="s">
        <v>189</v>
      </c>
      <c r="Q8" s="29">
        <v>0</v>
      </c>
      <c r="R8" s="29"/>
      <c r="S8" s="29" t="s">
        <v>63</v>
      </c>
      <c r="T8" s="30">
        <v>45638</v>
      </c>
      <c r="U8" s="30">
        <v>45639</v>
      </c>
      <c r="V8" s="30">
        <v>45650</v>
      </c>
      <c r="W8" s="30"/>
      <c r="X8" s="35">
        <v>97</v>
      </c>
      <c r="Y8" s="35" t="s">
        <v>64</v>
      </c>
      <c r="Z8" s="31">
        <v>730080</v>
      </c>
      <c r="AA8" s="31">
        <v>730080</v>
      </c>
      <c r="AB8" s="31">
        <v>9000</v>
      </c>
      <c r="AC8" s="31">
        <v>9000</v>
      </c>
      <c r="AD8" s="29" t="s">
        <v>65</v>
      </c>
      <c r="AE8" s="31">
        <v>14602</v>
      </c>
      <c r="AF8" s="31">
        <v>721080</v>
      </c>
      <c r="AG8" s="29">
        <v>0</v>
      </c>
      <c r="AH8" s="29"/>
      <c r="AI8" s="29"/>
      <c r="AJ8" s="29"/>
      <c r="AK8" s="29" t="s">
        <v>66</v>
      </c>
      <c r="AL8" s="29"/>
      <c r="AM8" s="29" t="s">
        <v>17</v>
      </c>
      <c r="AN8" s="37">
        <v>4500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37">
        <v>706478</v>
      </c>
      <c r="AX8" s="38">
        <v>0</v>
      </c>
      <c r="AY8" s="28">
        <v>4800067973</v>
      </c>
      <c r="AZ8" s="34">
        <v>45743</v>
      </c>
      <c r="BA8" s="28" t="s">
        <v>188</v>
      </c>
      <c r="BB8" s="37">
        <v>30000000</v>
      </c>
    </row>
    <row r="9" spans="1:54" s="36" customFormat="1" ht="10" hidden="1" x14ac:dyDescent="0.2">
      <c r="A9" s="28">
        <v>805025186</v>
      </c>
      <c r="B9" s="33" t="s">
        <v>60</v>
      </c>
      <c r="C9" s="28" t="s">
        <v>13</v>
      </c>
      <c r="D9" s="29">
        <v>8764</v>
      </c>
      <c r="E9" s="28" t="s">
        <v>77</v>
      </c>
      <c r="F9" s="28" t="s">
        <v>78</v>
      </c>
      <c r="G9" s="34">
        <v>45638</v>
      </c>
      <c r="H9" s="34">
        <v>45639</v>
      </c>
      <c r="I9" s="37">
        <v>1460160</v>
      </c>
      <c r="J9" s="37">
        <v>4500</v>
      </c>
      <c r="K9" s="28" t="s">
        <v>14</v>
      </c>
      <c r="L9" s="28" t="s">
        <v>15</v>
      </c>
      <c r="M9" s="28" t="s">
        <v>16</v>
      </c>
      <c r="N9" s="28" t="s">
        <v>17</v>
      </c>
      <c r="O9" s="28" t="s">
        <v>187</v>
      </c>
      <c r="P9" s="28" t="s">
        <v>189</v>
      </c>
      <c r="Q9" s="29">
        <v>0</v>
      </c>
      <c r="R9" s="29"/>
      <c r="S9" s="29" t="s">
        <v>63</v>
      </c>
      <c r="T9" s="30">
        <v>45638</v>
      </c>
      <c r="U9" s="30">
        <v>45639</v>
      </c>
      <c r="V9" s="30">
        <v>45650</v>
      </c>
      <c r="W9" s="30"/>
      <c r="X9" s="35">
        <v>97</v>
      </c>
      <c r="Y9" s="35" t="s">
        <v>64</v>
      </c>
      <c r="Z9" s="31">
        <v>1460160</v>
      </c>
      <c r="AA9" s="31">
        <v>1460160</v>
      </c>
      <c r="AB9" s="31">
        <v>9000</v>
      </c>
      <c r="AC9" s="31">
        <v>9000</v>
      </c>
      <c r="AD9" s="29" t="s">
        <v>65</v>
      </c>
      <c r="AE9" s="31">
        <v>29203</v>
      </c>
      <c r="AF9" s="31">
        <v>1451160</v>
      </c>
      <c r="AG9" s="29">
        <v>0</v>
      </c>
      <c r="AH9" s="29"/>
      <c r="AI9" s="29"/>
      <c r="AJ9" s="29"/>
      <c r="AK9" s="29" t="s">
        <v>66</v>
      </c>
      <c r="AL9" s="29"/>
      <c r="AM9" s="29" t="s">
        <v>17</v>
      </c>
      <c r="AN9" s="37">
        <v>4500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37">
        <v>1421957</v>
      </c>
      <c r="AX9" s="38">
        <v>0</v>
      </c>
      <c r="AY9" s="28">
        <v>4800067973</v>
      </c>
      <c r="AZ9" s="34">
        <v>45743</v>
      </c>
      <c r="BA9" s="28" t="s">
        <v>188</v>
      </c>
      <c r="BB9" s="37">
        <v>30000000</v>
      </c>
    </row>
    <row r="10" spans="1:54" s="36" customFormat="1" ht="10" hidden="1" x14ac:dyDescent="0.2">
      <c r="A10" s="28">
        <v>805025186</v>
      </c>
      <c r="B10" s="33" t="s">
        <v>60</v>
      </c>
      <c r="C10" s="28" t="s">
        <v>13</v>
      </c>
      <c r="D10" s="29">
        <v>8766</v>
      </c>
      <c r="E10" s="28" t="s">
        <v>79</v>
      </c>
      <c r="F10" s="28" t="s">
        <v>80</v>
      </c>
      <c r="G10" s="34">
        <v>45638</v>
      </c>
      <c r="H10" s="34">
        <v>45639</v>
      </c>
      <c r="I10" s="37">
        <v>1460160</v>
      </c>
      <c r="J10" s="37">
        <v>4500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187</v>
      </c>
      <c r="P10" s="28" t="s">
        <v>189</v>
      </c>
      <c r="Q10" s="29">
        <v>0</v>
      </c>
      <c r="R10" s="29"/>
      <c r="S10" s="29" t="s">
        <v>63</v>
      </c>
      <c r="T10" s="30">
        <v>45638</v>
      </c>
      <c r="U10" s="30">
        <v>45639</v>
      </c>
      <c r="V10" s="30">
        <v>45650</v>
      </c>
      <c r="W10" s="30"/>
      <c r="X10" s="35">
        <v>97</v>
      </c>
      <c r="Y10" s="35" t="s">
        <v>64</v>
      </c>
      <c r="Z10" s="31">
        <v>1460160</v>
      </c>
      <c r="AA10" s="31">
        <v>1460160</v>
      </c>
      <c r="AB10" s="31">
        <v>9000</v>
      </c>
      <c r="AC10" s="31">
        <v>9000</v>
      </c>
      <c r="AD10" s="29" t="s">
        <v>65</v>
      </c>
      <c r="AE10" s="31">
        <v>29203</v>
      </c>
      <c r="AF10" s="31">
        <v>1451160</v>
      </c>
      <c r="AG10" s="29">
        <v>0</v>
      </c>
      <c r="AH10" s="29"/>
      <c r="AI10" s="29"/>
      <c r="AJ10" s="29"/>
      <c r="AK10" s="29" t="s">
        <v>66</v>
      </c>
      <c r="AL10" s="29"/>
      <c r="AM10" s="29" t="s">
        <v>17</v>
      </c>
      <c r="AN10" s="37">
        <v>4500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37">
        <v>1421957</v>
      </c>
      <c r="AX10" s="38">
        <v>0</v>
      </c>
      <c r="AY10" s="28">
        <v>4800067973</v>
      </c>
      <c r="AZ10" s="34">
        <v>45743</v>
      </c>
      <c r="BA10" s="28" t="s">
        <v>188</v>
      </c>
      <c r="BB10" s="37">
        <v>30000000</v>
      </c>
    </row>
    <row r="11" spans="1:54" s="36" customFormat="1" ht="10" hidden="1" x14ac:dyDescent="0.2">
      <c r="A11" s="28">
        <v>805025186</v>
      </c>
      <c r="B11" s="33" t="s">
        <v>60</v>
      </c>
      <c r="C11" s="28" t="s">
        <v>13</v>
      </c>
      <c r="D11" s="29">
        <v>8768</v>
      </c>
      <c r="E11" s="28" t="s">
        <v>81</v>
      </c>
      <c r="F11" s="28" t="s">
        <v>82</v>
      </c>
      <c r="G11" s="34">
        <v>45638</v>
      </c>
      <c r="H11" s="34">
        <v>45639</v>
      </c>
      <c r="I11" s="37">
        <v>1460160</v>
      </c>
      <c r="J11" s="37">
        <v>4500</v>
      </c>
      <c r="K11" s="28" t="s">
        <v>14</v>
      </c>
      <c r="L11" s="28" t="s">
        <v>15</v>
      </c>
      <c r="M11" s="28" t="s">
        <v>16</v>
      </c>
      <c r="N11" s="28" t="s">
        <v>17</v>
      </c>
      <c r="O11" s="28" t="s">
        <v>187</v>
      </c>
      <c r="P11" s="28" t="s">
        <v>189</v>
      </c>
      <c r="Q11" s="29">
        <v>0</v>
      </c>
      <c r="R11" s="29"/>
      <c r="S11" s="29" t="s">
        <v>63</v>
      </c>
      <c r="T11" s="30">
        <v>45638</v>
      </c>
      <c r="U11" s="30">
        <v>45639</v>
      </c>
      <c r="V11" s="30">
        <v>45650</v>
      </c>
      <c r="W11" s="30"/>
      <c r="X11" s="35">
        <v>97</v>
      </c>
      <c r="Y11" s="35" t="s">
        <v>64</v>
      </c>
      <c r="Z11" s="31">
        <v>1460160</v>
      </c>
      <c r="AA11" s="31">
        <v>1460160</v>
      </c>
      <c r="AB11" s="31">
        <v>9000</v>
      </c>
      <c r="AC11" s="31">
        <v>9000</v>
      </c>
      <c r="AD11" s="29" t="s">
        <v>65</v>
      </c>
      <c r="AE11" s="31">
        <v>29203</v>
      </c>
      <c r="AF11" s="31">
        <v>1451160</v>
      </c>
      <c r="AG11" s="29">
        <v>0</v>
      </c>
      <c r="AH11" s="29"/>
      <c r="AI11" s="29"/>
      <c r="AJ11" s="29"/>
      <c r="AK11" s="29" t="s">
        <v>66</v>
      </c>
      <c r="AL11" s="29"/>
      <c r="AM11" s="29" t="s">
        <v>17</v>
      </c>
      <c r="AN11" s="37">
        <v>4500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37">
        <v>1421957</v>
      </c>
      <c r="AX11" s="38">
        <v>0</v>
      </c>
      <c r="AY11" s="28">
        <v>4800067973</v>
      </c>
      <c r="AZ11" s="34">
        <v>45743</v>
      </c>
      <c r="BA11" s="28" t="s">
        <v>188</v>
      </c>
      <c r="BB11" s="37">
        <v>30000000</v>
      </c>
    </row>
    <row r="12" spans="1:54" s="36" customFormat="1" ht="10" hidden="1" x14ac:dyDescent="0.2">
      <c r="A12" s="28">
        <v>805025186</v>
      </c>
      <c r="B12" s="33" t="s">
        <v>60</v>
      </c>
      <c r="C12" s="28" t="s">
        <v>13</v>
      </c>
      <c r="D12" s="29">
        <v>8770</v>
      </c>
      <c r="E12" s="28" t="s">
        <v>83</v>
      </c>
      <c r="F12" s="28" t="s">
        <v>84</v>
      </c>
      <c r="G12" s="34">
        <v>45638</v>
      </c>
      <c r="H12" s="34">
        <v>45639</v>
      </c>
      <c r="I12" s="37">
        <v>1460160</v>
      </c>
      <c r="J12" s="37">
        <v>4500</v>
      </c>
      <c r="K12" s="28" t="s">
        <v>14</v>
      </c>
      <c r="L12" s="28" t="s">
        <v>15</v>
      </c>
      <c r="M12" s="28" t="s">
        <v>16</v>
      </c>
      <c r="N12" s="28" t="s">
        <v>17</v>
      </c>
      <c r="O12" s="28" t="s">
        <v>187</v>
      </c>
      <c r="P12" s="28" t="s">
        <v>189</v>
      </c>
      <c r="Q12" s="29">
        <v>0</v>
      </c>
      <c r="R12" s="29"/>
      <c r="S12" s="29" t="s">
        <v>63</v>
      </c>
      <c r="T12" s="30">
        <v>45638</v>
      </c>
      <c r="U12" s="30">
        <v>45639</v>
      </c>
      <c r="V12" s="30">
        <v>45650</v>
      </c>
      <c r="W12" s="30"/>
      <c r="X12" s="35">
        <v>97</v>
      </c>
      <c r="Y12" s="35" t="s">
        <v>64</v>
      </c>
      <c r="Z12" s="31">
        <v>1460160</v>
      </c>
      <c r="AA12" s="31">
        <v>1460160</v>
      </c>
      <c r="AB12" s="31">
        <v>9000</v>
      </c>
      <c r="AC12" s="31">
        <v>9000</v>
      </c>
      <c r="AD12" s="29" t="s">
        <v>65</v>
      </c>
      <c r="AE12" s="31">
        <v>29203</v>
      </c>
      <c r="AF12" s="31">
        <v>1451160</v>
      </c>
      <c r="AG12" s="29">
        <v>0</v>
      </c>
      <c r="AH12" s="29"/>
      <c r="AI12" s="29"/>
      <c r="AJ12" s="29"/>
      <c r="AK12" s="29" t="s">
        <v>66</v>
      </c>
      <c r="AL12" s="29"/>
      <c r="AM12" s="29" t="s">
        <v>17</v>
      </c>
      <c r="AN12" s="37">
        <v>4500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37">
        <v>1421957</v>
      </c>
      <c r="AX12" s="38">
        <v>0</v>
      </c>
      <c r="AY12" s="28">
        <v>4800067973</v>
      </c>
      <c r="AZ12" s="34">
        <v>45743</v>
      </c>
      <c r="BA12" s="28" t="s">
        <v>188</v>
      </c>
      <c r="BB12" s="37">
        <v>30000000</v>
      </c>
    </row>
    <row r="13" spans="1:54" s="36" customFormat="1" ht="10" hidden="1" x14ac:dyDescent="0.2">
      <c r="A13" s="28">
        <v>805025186</v>
      </c>
      <c r="B13" s="33" t="s">
        <v>60</v>
      </c>
      <c r="C13" s="28" t="s">
        <v>13</v>
      </c>
      <c r="D13" s="29">
        <v>8772</v>
      </c>
      <c r="E13" s="28" t="s">
        <v>85</v>
      </c>
      <c r="F13" s="28" t="s">
        <v>86</v>
      </c>
      <c r="G13" s="34">
        <v>45638</v>
      </c>
      <c r="H13" s="34">
        <v>45639</v>
      </c>
      <c r="I13" s="37">
        <v>1460160</v>
      </c>
      <c r="J13" s="37">
        <v>4500</v>
      </c>
      <c r="K13" s="28" t="s">
        <v>14</v>
      </c>
      <c r="L13" s="28" t="s">
        <v>15</v>
      </c>
      <c r="M13" s="28" t="s">
        <v>16</v>
      </c>
      <c r="N13" s="28" t="s">
        <v>17</v>
      </c>
      <c r="O13" s="28" t="s">
        <v>187</v>
      </c>
      <c r="P13" s="28" t="s">
        <v>189</v>
      </c>
      <c r="Q13" s="29">
        <v>0</v>
      </c>
      <c r="R13" s="29"/>
      <c r="S13" s="29" t="s">
        <v>63</v>
      </c>
      <c r="T13" s="30">
        <v>45638</v>
      </c>
      <c r="U13" s="30">
        <v>45639</v>
      </c>
      <c r="V13" s="30">
        <v>45650</v>
      </c>
      <c r="W13" s="30"/>
      <c r="X13" s="35">
        <v>97</v>
      </c>
      <c r="Y13" s="35" t="s">
        <v>64</v>
      </c>
      <c r="Z13" s="31">
        <v>1460160</v>
      </c>
      <c r="AA13" s="31">
        <v>1460160</v>
      </c>
      <c r="AB13" s="31">
        <v>9000</v>
      </c>
      <c r="AC13" s="31">
        <v>9000</v>
      </c>
      <c r="AD13" s="29" t="s">
        <v>65</v>
      </c>
      <c r="AE13" s="31">
        <v>29203</v>
      </c>
      <c r="AF13" s="31">
        <v>1451160</v>
      </c>
      <c r="AG13" s="29">
        <v>0</v>
      </c>
      <c r="AH13" s="29"/>
      <c r="AI13" s="29"/>
      <c r="AJ13" s="29"/>
      <c r="AK13" s="29" t="s">
        <v>66</v>
      </c>
      <c r="AL13" s="29"/>
      <c r="AM13" s="29" t="s">
        <v>17</v>
      </c>
      <c r="AN13" s="37">
        <v>4500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37">
        <v>1421957</v>
      </c>
      <c r="AX13" s="38">
        <v>0</v>
      </c>
      <c r="AY13" s="28">
        <v>4800067973</v>
      </c>
      <c r="AZ13" s="34">
        <v>45743</v>
      </c>
      <c r="BA13" s="28" t="s">
        <v>188</v>
      </c>
      <c r="BB13" s="37">
        <v>30000000</v>
      </c>
    </row>
    <row r="14" spans="1:54" s="36" customFormat="1" ht="10" hidden="1" x14ac:dyDescent="0.2">
      <c r="A14" s="28">
        <v>805025186</v>
      </c>
      <c r="B14" s="33" t="s">
        <v>60</v>
      </c>
      <c r="C14" s="28" t="s">
        <v>13</v>
      </c>
      <c r="D14" s="29">
        <v>8738</v>
      </c>
      <c r="E14" s="28" t="s">
        <v>87</v>
      </c>
      <c r="F14" s="28" t="s">
        <v>88</v>
      </c>
      <c r="G14" s="34">
        <v>45638</v>
      </c>
      <c r="H14" s="34">
        <v>45639</v>
      </c>
      <c r="I14" s="37">
        <v>730080</v>
      </c>
      <c r="J14" s="37">
        <v>576566</v>
      </c>
      <c r="K14" s="28" t="s">
        <v>14</v>
      </c>
      <c r="L14" s="28" t="s">
        <v>15</v>
      </c>
      <c r="M14" s="28" t="s">
        <v>16</v>
      </c>
      <c r="N14" s="28" t="s">
        <v>17</v>
      </c>
      <c r="O14" s="28" t="s">
        <v>187</v>
      </c>
      <c r="P14" s="28" t="s">
        <v>189</v>
      </c>
      <c r="Q14" s="29">
        <v>0</v>
      </c>
      <c r="R14" s="29"/>
      <c r="S14" s="29" t="s">
        <v>63</v>
      </c>
      <c r="T14" s="30">
        <v>45638</v>
      </c>
      <c r="U14" s="30">
        <v>45639</v>
      </c>
      <c r="V14" s="30">
        <v>45650</v>
      </c>
      <c r="W14" s="30"/>
      <c r="X14" s="35">
        <v>97</v>
      </c>
      <c r="Y14" s="35" t="s">
        <v>64</v>
      </c>
      <c r="Z14" s="31">
        <v>730080</v>
      </c>
      <c r="AA14" s="31">
        <v>730080</v>
      </c>
      <c r="AB14" s="31">
        <v>9000</v>
      </c>
      <c r="AC14" s="31">
        <v>9000</v>
      </c>
      <c r="AD14" s="29" t="s">
        <v>65</v>
      </c>
      <c r="AE14" s="31">
        <v>14602</v>
      </c>
      <c r="AF14" s="31">
        <v>721080</v>
      </c>
      <c r="AG14" s="29">
        <v>0</v>
      </c>
      <c r="AH14" s="29"/>
      <c r="AI14" s="29"/>
      <c r="AJ14" s="29"/>
      <c r="AK14" s="29" t="s">
        <v>66</v>
      </c>
      <c r="AL14" s="29"/>
      <c r="AM14" s="29" t="s">
        <v>17</v>
      </c>
      <c r="AN14" s="37">
        <v>576566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37">
        <v>706478</v>
      </c>
      <c r="AX14" s="38">
        <v>0</v>
      </c>
      <c r="AY14" s="28">
        <v>4800067973</v>
      </c>
      <c r="AZ14" s="34">
        <v>45743</v>
      </c>
      <c r="BA14" s="28" t="s">
        <v>188</v>
      </c>
      <c r="BB14" s="37">
        <v>30000000</v>
      </c>
    </row>
    <row r="15" spans="1:54" s="36" customFormat="1" ht="10" x14ac:dyDescent="0.2">
      <c r="A15" s="28">
        <v>805025186</v>
      </c>
      <c r="B15" s="33" t="s">
        <v>60</v>
      </c>
      <c r="C15" s="28" t="s">
        <v>13</v>
      </c>
      <c r="D15" s="29">
        <v>9528</v>
      </c>
      <c r="E15" s="28" t="s">
        <v>133</v>
      </c>
      <c r="F15" s="28" t="s">
        <v>134</v>
      </c>
      <c r="G15" s="34">
        <v>45726</v>
      </c>
      <c r="H15" s="34">
        <v>45727</v>
      </c>
      <c r="I15" s="37">
        <v>730080</v>
      </c>
      <c r="J15" s="37">
        <v>725580</v>
      </c>
      <c r="K15" s="28" t="s">
        <v>14</v>
      </c>
      <c r="L15" s="28" t="s">
        <v>15</v>
      </c>
      <c r="M15" s="28" t="s">
        <v>16</v>
      </c>
      <c r="N15" s="28" t="s">
        <v>17</v>
      </c>
      <c r="O15" s="28" t="e">
        <v>#N/A</v>
      </c>
      <c r="P15" s="28" t="s">
        <v>187</v>
      </c>
      <c r="Q15" s="29">
        <v>0</v>
      </c>
      <c r="R15" s="29"/>
      <c r="S15" s="29" t="s">
        <v>63</v>
      </c>
      <c r="T15" s="30">
        <v>45726</v>
      </c>
      <c r="U15" s="30">
        <v>45727</v>
      </c>
      <c r="V15" s="30">
        <v>45741</v>
      </c>
      <c r="W15" s="30"/>
      <c r="X15" s="35">
        <v>6</v>
      </c>
      <c r="Y15" s="35" t="s">
        <v>135</v>
      </c>
      <c r="Z15" s="31">
        <v>730080</v>
      </c>
      <c r="AA15" s="31">
        <v>730080</v>
      </c>
      <c r="AB15" s="31">
        <v>4500</v>
      </c>
      <c r="AC15" s="31">
        <v>4500</v>
      </c>
      <c r="AD15" s="29" t="s">
        <v>136</v>
      </c>
      <c r="AE15" s="31">
        <v>14602</v>
      </c>
      <c r="AF15" s="31">
        <v>725580</v>
      </c>
      <c r="AG15" s="29">
        <v>0</v>
      </c>
      <c r="AH15" s="29"/>
      <c r="AI15" s="29"/>
      <c r="AJ15" s="29"/>
      <c r="AK15" s="29" t="s">
        <v>66</v>
      </c>
      <c r="AL15" s="29"/>
      <c r="AM15" s="29" t="s">
        <v>17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37">
        <v>725580</v>
      </c>
      <c r="AU15" s="28">
        <v>0</v>
      </c>
      <c r="AV15" s="28">
        <v>0</v>
      </c>
      <c r="AW15" s="38">
        <v>0</v>
      </c>
      <c r="AX15" s="38">
        <v>0</v>
      </c>
      <c r="AY15" s="28"/>
      <c r="AZ15" s="34"/>
      <c r="BA15" s="28"/>
      <c r="BB15" s="38">
        <v>0</v>
      </c>
    </row>
    <row r="16" spans="1:54" s="36" customFormat="1" ht="10" x14ac:dyDescent="0.2">
      <c r="A16" s="28">
        <v>805025186</v>
      </c>
      <c r="B16" s="33" t="s">
        <v>60</v>
      </c>
      <c r="C16" s="28" t="s">
        <v>13</v>
      </c>
      <c r="D16" s="29">
        <v>9530</v>
      </c>
      <c r="E16" s="28" t="s">
        <v>137</v>
      </c>
      <c r="F16" s="28" t="s">
        <v>138</v>
      </c>
      <c r="G16" s="34">
        <v>45726</v>
      </c>
      <c r="H16" s="34">
        <v>45727</v>
      </c>
      <c r="I16" s="37">
        <v>730080</v>
      </c>
      <c r="J16" s="37">
        <v>725580</v>
      </c>
      <c r="K16" s="28" t="s">
        <v>14</v>
      </c>
      <c r="L16" s="28" t="s">
        <v>15</v>
      </c>
      <c r="M16" s="28" t="s">
        <v>16</v>
      </c>
      <c r="N16" s="28" t="s">
        <v>17</v>
      </c>
      <c r="O16" s="28" t="e">
        <v>#N/A</v>
      </c>
      <c r="P16" s="28" t="s">
        <v>187</v>
      </c>
      <c r="Q16" s="29">
        <v>0</v>
      </c>
      <c r="R16" s="29"/>
      <c r="S16" s="29" t="s">
        <v>63</v>
      </c>
      <c r="T16" s="30">
        <v>45726</v>
      </c>
      <c r="U16" s="30">
        <v>45727</v>
      </c>
      <c r="V16" s="30">
        <v>45741</v>
      </c>
      <c r="W16" s="30"/>
      <c r="X16" s="35">
        <v>6</v>
      </c>
      <c r="Y16" s="35" t="s">
        <v>135</v>
      </c>
      <c r="Z16" s="31">
        <v>730080</v>
      </c>
      <c r="AA16" s="31">
        <v>730080</v>
      </c>
      <c r="AB16" s="31">
        <v>4500</v>
      </c>
      <c r="AC16" s="31">
        <v>4500</v>
      </c>
      <c r="AD16" s="29" t="s">
        <v>136</v>
      </c>
      <c r="AE16" s="31">
        <v>14602</v>
      </c>
      <c r="AF16" s="31">
        <v>725580</v>
      </c>
      <c r="AG16" s="29">
        <v>0</v>
      </c>
      <c r="AH16" s="29"/>
      <c r="AI16" s="29"/>
      <c r="AJ16" s="29"/>
      <c r="AK16" s="29" t="s">
        <v>66</v>
      </c>
      <c r="AL16" s="29"/>
      <c r="AM16" s="29" t="s">
        <v>17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37">
        <v>725580</v>
      </c>
      <c r="AU16" s="28">
        <v>0</v>
      </c>
      <c r="AV16" s="28">
        <v>0</v>
      </c>
      <c r="AW16" s="38">
        <v>0</v>
      </c>
      <c r="AX16" s="38">
        <v>0</v>
      </c>
      <c r="AY16" s="28"/>
      <c r="AZ16" s="34"/>
      <c r="BA16" s="28"/>
      <c r="BB16" s="38">
        <v>0</v>
      </c>
    </row>
    <row r="17" spans="1:54" s="36" customFormat="1" ht="10" x14ac:dyDescent="0.2">
      <c r="A17" s="28">
        <v>805025186</v>
      </c>
      <c r="B17" s="33" t="s">
        <v>60</v>
      </c>
      <c r="C17" s="28" t="s">
        <v>13</v>
      </c>
      <c r="D17" s="29">
        <v>9532</v>
      </c>
      <c r="E17" s="28" t="s">
        <v>139</v>
      </c>
      <c r="F17" s="28" t="s">
        <v>140</v>
      </c>
      <c r="G17" s="34">
        <v>45726</v>
      </c>
      <c r="H17" s="34">
        <v>45727</v>
      </c>
      <c r="I17" s="37">
        <v>730080</v>
      </c>
      <c r="J17" s="37">
        <v>725580</v>
      </c>
      <c r="K17" s="28" t="s">
        <v>14</v>
      </c>
      <c r="L17" s="28" t="s">
        <v>15</v>
      </c>
      <c r="M17" s="28" t="s">
        <v>16</v>
      </c>
      <c r="N17" s="28" t="s">
        <v>17</v>
      </c>
      <c r="O17" s="28" t="e">
        <v>#N/A</v>
      </c>
      <c r="P17" s="28" t="s">
        <v>187</v>
      </c>
      <c r="Q17" s="29">
        <v>0</v>
      </c>
      <c r="R17" s="29"/>
      <c r="S17" s="29" t="s">
        <v>63</v>
      </c>
      <c r="T17" s="30">
        <v>45726</v>
      </c>
      <c r="U17" s="30">
        <v>45727</v>
      </c>
      <c r="V17" s="30">
        <v>45741</v>
      </c>
      <c r="W17" s="30"/>
      <c r="X17" s="35">
        <v>6</v>
      </c>
      <c r="Y17" s="35" t="s">
        <v>135</v>
      </c>
      <c r="Z17" s="31">
        <v>730080</v>
      </c>
      <c r="AA17" s="31">
        <v>730080</v>
      </c>
      <c r="AB17" s="31">
        <v>4500</v>
      </c>
      <c r="AC17" s="31">
        <v>4500</v>
      </c>
      <c r="AD17" s="29" t="s">
        <v>136</v>
      </c>
      <c r="AE17" s="31">
        <v>14602</v>
      </c>
      <c r="AF17" s="31">
        <v>725580</v>
      </c>
      <c r="AG17" s="29">
        <v>0</v>
      </c>
      <c r="AH17" s="29"/>
      <c r="AI17" s="29"/>
      <c r="AJ17" s="29"/>
      <c r="AK17" s="29" t="s">
        <v>66</v>
      </c>
      <c r="AL17" s="29"/>
      <c r="AM17" s="29" t="s">
        <v>17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37">
        <v>725580</v>
      </c>
      <c r="AU17" s="28">
        <v>0</v>
      </c>
      <c r="AV17" s="28">
        <v>0</v>
      </c>
      <c r="AW17" s="38">
        <v>0</v>
      </c>
      <c r="AX17" s="38">
        <v>0</v>
      </c>
      <c r="AY17" s="28"/>
      <c r="AZ17" s="34"/>
      <c r="BA17" s="28"/>
      <c r="BB17" s="38">
        <v>0</v>
      </c>
    </row>
    <row r="18" spans="1:54" s="36" customFormat="1" ht="10" x14ac:dyDescent="0.2">
      <c r="A18" s="28">
        <v>805025186</v>
      </c>
      <c r="B18" s="33" t="s">
        <v>60</v>
      </c>
      <c r="C18" s="28" t="s">
        <v>13</v>
      </c>
      <c r="D18" s="29">
        <v>9534</v>
      </c>
      <c r="E18" s="28" t="s">
        <v>141</v>
      </c>
      <c r="F18" s="28" t="s">
        <v>142</v>
      </c>
      <c r="G18" s="34">
        <v>45726</v>
      </c>
      <c r="H18" s="34">
        <v>45727</v>
      </c>
      <c r="I18" s="37">
        <v>730080</v>
      </c>
      <c r="J18" s="37">
        <v>725580</v>
      </c>
      <c r="K18" s="28" t="s">
        <v>14</v>
      </c>
      <c r="L18" s="28" t="s">
        <v>15</v>
      </c>
      <c r="M18" s="28" t="s">
        <v>16</v>
      </c>
      <c r="N18" s="28" t="s">
        <v>17</v>
      </c>
      <c r="O18" s="28" t="e">
        <v>#N/A</v>
      </c>
      <c r="P18" s="28" t="s">
        <v>187</v>
      </c>
      <c r="Q18" s="29">
        <v>0</v>
      </c>
      <c r="R18" s="29"/>
      <c r="S18" s="29" t="s">
        <v>63</v>
      </c>
      <c r="T18" s="30">
        <v>45726</v>
      </c>
      <c r="U18" s="30">
        <v>45727</v>
      </c>
      <c r="V18" s="30">
        <v>45741</v>
      </c>
      <c r="W18" s="30"/>
      <c r="X18" s="35">
        <v>6</v>
      </c>
      <c r="Y18" s="35" t="s">
        <v>135</v>
      </c>
      <c r="Z18" s="31">
        <v>730080</v>
      </c>
      <c r="AA18" s="31">
        <v>730080</v>
      </c>
      <c r="AB18" s="31">
        <v>4500</v>
      </c>
      <c r="AC18" s="31">
        <v>4500</v>
      </c>
      <c r="AD18" s="29" t="s">
        <v>136</v>
      </c>
      <c r="AE18" s="31">
        <v>14602</v>
      </c>
      <c r="AF18" s="31">
        <v>725580</v>
      </c>
      <c r="AG18" s="29">
        <v>0</v>
      </c>
      <c r="AH18" s="29"/>
      <c r="AI18" s="29"/>
      <c r="AJ18" s="29"/>
      <c r="AK18" s="29" t="s">
        <v>66</v>
      </c>
      <c r="AL18" s="29"/>
      <c r="AM18" s="29" t="s">
        <v>17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37">
        <v>725580</v>
      </c>
      <c r="AU18" s="28">
        <v>0</v>
      </c>
      <c r="AV18" s="28">
        <v>0</v>
      </c>
      <c r="AW18" s="38">
        <v>0</v>
      </c>
      <c r="AX18" s="38">
        <v>0</v>
      </c>
      <c r="AY18" s="28"/>
      <c r="AZ18" s="34"/>
      <c r="BA18" s="28"/>
      <c r="BB18" s="38">
        <v>0</v>
      </c>
    </row>
    <row r="19" spans="1:54" s="36" customFormat="1" ht="10" x14ac:dyDescent="0.2">
      <c r="A19" s="28">
        <v>805025186</v>
      </c>
      <c r="B19" s="33" t="s">
        <v>60</v>
      </c>
      <c r="C19" s="28" t="s">
        <v>13</v>
      </c>
      <c r="D19" s="29">
        <v>9526</v>
      </c>
      <c r="E19" s="28" t="s">
        <v>145</v>
      </c>
      <c r="F19" s="28" t="s">
        <v>146</v>
      </c>
      <c r="G19" s="34">
        <v>45726</v>
      </c>
      <c r="H19" s="34">
        <v>45727</v>
      </c>
      <c r="I19" s="37">
        <v>1460160</v>
      </c>
      <c r="J19" s="37">
        <v>1455460</v>
      </c>
      <c r="K19" s="28" t="s">
        <v>14</v>
      </c>
      <c r="L19" s="28" t="s">
        <v>15</v>
      </c>
      <c r="M19" s="28" t="s">
        <v>16</v>
      </c>
      <c r="N19" s="28" t="s">
        <v>17</v>
      </c>
      <c r="O19" s="28" t="e">
        <v>#N/A</v>
      </c>
      <c r="P19" s="28" t="s">
        <v>187</v>
      </c>
      <c r="Q19" s="29">
        <v>0</v>
      </c>
      <c r="R19" s="29"/>
      <c r="S19" s="29" t="s">
        <v>63</v>
      </c>
      <c r="T19" s="30">
        <v>45726</v>
      </c>
      <c r="U19" s="30">
        <v>45727</v>
      </c>
      <c r="V19" s="30">
        <v>45742</v>
      </c>
      <c r="W19" s="30"/>
      <c r="X19" s="35">
        <v>5</v>
      </c>
      <c r="Y19" s="35" t="s">
        <v>135</v>
      </c>
      <c r="Z19" s="31">
        <v>1460160</v>
      </c>
      <c r="AA19" s="31">
        <v>1460160</v>
      </c>
      <c r="AB19" s="31">
        <v>4700</v>
      </c>
      <c r="AC19" s="31">
        <v>4700</v>
      </c>
      <c r="AD19" s="29" t="s">
        <v>136</v>
      </c>
      <c r="AE19" s="31">
        <v>29203</v>
      </c>
      <c r="AF19" s="31">
        <v>1455460</v>
      </c>
      <c r="AG19" s="29">
        <v>0</v>
      </c>
      <c r="AH19" s="29"/>
      <c r="AI19" s="29"/>
      <c r="AJ19" s="29"/>
      <c r="AK19" s="29" t="s">
        <v>66</v>
      </c>
      <c r="AL19" s="29"/>
      <c r="AM19" s="29" t="s">
        <v>17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37">
        <v>1455460</v>
      </c>
      <c r="AU19" s="28">
        <v>0</v>
      </c>
      <c r="AV19" s="28">
        <v>0</v>
      </c>
      <c r="AW19" s="38">
        <v>0</v>
      </c>
      <c r="AX19" s="38">
        <v>0</v>
      </c>
      <c r="AY19" s="28"/>
      <c r="AZ19" s="34"/>
      <c r="BA19" s="28"/>
      <c r="BB19" s="38">
        <v>0</v>
      </c>
    </row>
    <row r="20" spans="1:54" s="36" customFormat="1" ht="10" x14ac:dyDescent="0.2">
      <c r="A20" s="28">
        <v>805025186</v>
      </c>
      <c r="B20" s="33" t="s">
        <v>60</v>
      </c>
      <c r="C20" s="28" t="s">
        <v>13</v>
      </c>
      <c r="D20" s="29">
        <v>9520</v>
      </c>
      <c r="E20" s="28" t="s">
        <v>179</v>
      </c>
      <c r="F20" s="28" t="s">
        <v>180</v>
      </c>
      <c r="G20" s="34">
        <v>45726</v>
      </c>
      <c r="H20" s="34">
        <v>45727</v>
      </c>
      <c r="I20" s="37">
        <v>1460160</v>
      </c>
      <c r="J20" s="37">
        <v>1455660</v>
      </c>
      <c r="K20" s="28" t="s">
        <v>14</v>
      </c>
      <c r="L20" s="28" t="s">
        <v>15</v>
      </c>
      <c r="M20" s="28" t="s">
        <v>16</v>
      </c>
      <c r="N20" s="28" t="s">
        <v>17</v>
      </c>
      <c r="O20" s="28" t="e">
        <v>#N/A</v>
      </c>
      <c r="P20" s="28" t="s">
        <v>187</v>
      </c>
      <c r="Q20" s="29">
        <v>0</v>
      </c>
      <c r="R20" s="29"/>
      <c r="S20" s="29" t="s">
        <v>63</v>
      </c>
      <c r="T20" s="30">
        <v>45721</v>
      </c>
      <c r="U20" s="30">
        <v>45727</v>
      </c>
      <c r="V20" s="30">
        <v>45742</v>
      </c>
      <c r="W20" s="30"/>
      <c r="X20" s="35">
        <v>5</v>
      </c>
      <c r="Y20" s="35" t="s">
        <v>135</v>
      </c>
      <c r="Z20" s="31">
        <v>1460160</v>
      </c>
      <c r="AA20" s="31">
        <v>1460160</v>
      </c>
      <c r="AB20" s="31">
        <v>4500</v>
      </c>
      <c r="AC20" s="31">
        <v>4500</v>
      </c>
      <c r="AD20" s="29" t="s">
        <v>136</v>
      </c>
      <c r="AE20" s="31">
        <v>29203</v>
      </c>
      <c r="AF20" s="31">
        <v>1455660</v>
      </c>
      <c r="AG20" s="29">
        <v>0</v>
      </c>
      <c r="AH20" s="29"/>
      <c r="AI20" s="29"/>
      <c r="AJ20" s="29"/>
      <c r="AK20" s="29" t="s">
        <v>66</v>
      </c>
      <c r="AL20" s="29"/>
      <c r="AM20" s="29" t="s">
        <v>17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37">
        <v>1455660</v>
      </c>
      <c r="AU20" s="28">
        <v>0</v>
      </c>
      <c r="AV20" s="28">
        <v>0</v>
      </c>
      <c r="AW20" s="38">
        <v>0</v>
      </c>
      <c r="AX20" s="38">
        <v>0</v>
      </c>
      <c r="AY20" s="28"/>
      <c r="AZ20" s="34"/>
      <c r="BA20" s="28"/>
      <c r="BB20" s="38">
        <v>0</v>
      </c>
    </row>
    <row r="21" spans="1:54" s="36" customFormat="1" ht="10" x14ac:dyDescent="0.2">
      <c r="A21" s="28">
        <v>805025186</v>
      </c>
      <c r="B21" s="33" t="s">
        <v>60</v>
      </c>
      <c r="C21" s="28" t="s">
        <v>13</v>
      </c>
      <c r="D21" s="29">
        <v>9522</v>
      </c>
      <c r="E21" s="28" t="s">
        <v>181</v>
      </c>
      <c r="F21" s="28" t="s">
        <v>182</v>
      </c>
      <c r="G21" s="34">
        <v>45726</v>
      </c>
      <c r="H21" s="34">
        <v>45727</v>
      </c>
      <c r="I21" s="37">
        <v>1460160</v>
      </c>
      <c r="J21" s="37">
        <v>1455660</v>
      </c>
      <c r="K21" s="28" t="s">
        <v>14</v>
      </c>
      <c r="L21" s="28" t="s">
        <v>15</v>
      </c>
      <c r="M21" s="28" t="s">
        <v>16</v>
      </c>
      <c r="N21" s="28" t="s">
        <v>17</v>
      </c>
      <c r="O21" s="28" t="e">
        <v>#N/A</v>
      </c>
      <c r="P21" s="28" t="s">
        <v>187</v>
      </c>
      <c r="Q21" s="29">
        <v>0</v>
      </c>
      <c r="R21" s="29"/>
      <c r="S21" s="29" t="s">
        <v>63</v>
      </c>
      <c r="T21" s="30">
        <v>45726</v>
      </c>
      <c r="U21" s="30">
        <v>45727</v>
      </c>
      <c r="V21" s="30">
        <v>45742</v>
      </c>
      <c r="W21" s="30"/>
      <c r="X21" s="35">
        <v>5</v>
      </c>
      <c r="Y21" s="35" t="s">
        <v>135</v>
      </c>
      <c r="Z21" s="31">
        <v>1460160</v>
      </c>
      <c r="AA21" s="31">
        <v>1460160</v>
      </c>
      <c r="AB21" s="31">
        <v>4500</v>
      </c>
      <c r="AC21" s="31">
        <v>4500</v>
      </c>
      <c r="AD21" s="29" t="s">
        <v>136</v>
      </c>
      <c r="AE21" s="31">
        <v>29203</v>
      </c>
      <c r="AF21" s="31">
        <v>1455660</v>
      </c>
      <c r="AG21" s="29">
        <v>0</v>
      </c>
      <c r="AH21" s="29"/>
      <c r="AI21" s="29"/>
      <c r="AJ21" s="29"/>
      <c r="AK21" s="29" t="s">
        <v>66</v>
      </c>
      <c r="AL21" s="29"/>
      <c r="AM21" s="29" t="s">
        <v>17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37">
        <v>1455660</v>
      </c>
      <c r="AU21" s="28">
        <v>0</v>
      </c>
      <c r="AV21" s="28">
        <v>0</v>
      </c>
      <c r="AW21" s="38">
        <v>0</v>
      </c>
      <c r="AX21" s="38">
        <v>0</v>
      </c>
      <c r="AY21" s="28"/>
      <c r="AZ21" s="34"/>
      <c r="BA21" s="28"/>
      <c r="BB21" s="38">
        <v>0</v>
      </c>
    </row>
    <row r="22" spans="1:54" s="36" customFormat="1" ht="10" x14ac:dyDescent="0.2">
      <c r="A22" s="28">
        <v>805025186</v>
      </c>
      <c r="B22" s="33" t="s">
        <v>60</v>
      </c>
      <c r="C22" s="28" t="s">
        <v>13</v>
      </c>
      <c r="D22" s="29">
        <v>9524</v>
      </c>
      <c r="E22" s="28" t="s">
        <v>183</v>
      </c>
      <c r="F22" s="28" t="s">
        <v>184</v>
      </c>
      <c r="G22" s="34">
        <v>45726</v>
      </c>
      <c r="H22" s="34">
        <v>45727</v>
      </c>
      <c r="I22" s="37">
        <v>1460160</v>
      </c>
      <c r="J22" s="37">
        <v>1455660</v>
      </c>
      <c r="K22" s="28" t="s">
        <v>14</v>
      </c>
      <c r="L22" s="28" t="s">
        <v>15</v>
      </c>
      <c r="M22" s="28" t="s">
        <v>16</v>
      </c>
      <c r="N22" s="28" t="s">
        <v>17</v>
      </c>
      <c r="O22" s="28" t="e">
        <v>#N/A</v>
      </c>
      <c r="P22" s="28" t="s">
        <v>187</v>
      </c>
      <c r="Q22" s="29">
        <v>0</v>
      </c>
      <c r="R22" s="29"/>
      <c r="S22" s="29" t="s">
        <v>63</v>
      </c>
      <c r="T22" s="30">
        <v>45726</v>
      </c>
      <c r="U22" s="30">
        <v>45727</v>
      </c>
      <c r="V22" s="30">
        <v>45741</v>
      </c>
      <c r="W22" s="30"/>
      <c r="X22" s="35">
        <v>6</v>
      </c>
      <c r="Y22" s="35" t="s">
        <v>135</v>
      </c>
      <c r="Z22" s="31">
        <v>1460160</v>
      </c>
      <c r="AA22" s="31">
        <v>1460160</v>
      </c>
      <c r="AB22" s="31">
        <v>4500</v>
      </c>
      <c r="AC22" s="31">
        <v>4500</v>
      </c>
      <c r="AD22" s="29" t="s">
        <v>136</v>
      </c>
      <c r="AE22" s="31">
        <v>29203</v>
      </c>
      <c r="AF22" s="31">
        <v>1455660</v>
      </c>
      <c r="AG22" s="29">
        <v>0</v>
      </c>
      <c r="AH22" s="29"/>
      <c r="AI22" s="29"/>
      <c r="AJ22" s="29"/>
      <c r="AK22" s="29" t="s">
        <v>66</v>
      </c>
      <c r="AL22" s="29"/>
      <c r="AM22" s="29" t="s">
        <v>17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37">
        <v>1455660</v>
      </c>
      <c r="AU22" s="28">
        <v>0</v>
      </c>
      <c r="AV22" s="28">
        <v>0</v>
      </c>
      <c r="AW22" s="38">
        <v>0</v>
      </c>
      <c r="AX22" s="38">
        <v>0</v>
      </c>
      <c r="AY22" s="28"/>
      <c r="AZ22" s="34"/>
      <c r="BA22" s="28"/>
      <c r="BB22" s="38">
        <v>0</v>
      </c>
    </row>
    <row r="23" spans="1:54" s="36" customFormat="1" ht="10" x14ac:dyDescent="0.2">
      <c r="A23" s="28">
        <v>805025186</v>
      </c>
      <c r="B23" s="33" t="s">
        <v>60</v>
      </c>
      <c r="C23" s="28" t="s">
        <v>13</v>
      </c>
      <c r="D23" s="29">
        <v>9535</v>
      </c>
      <c r="E23" s="28" t="s">
        <v>185</v>
      </c>
      <c r="F23" s="28" t="s">
        <v>186</v>
      </c>
      <c r="G23" s="34">
        <v>45726</v>
      </c>
      <c r="H23" s="34">
        <v>45727</v>
      </c>
      <c r="I23" s="37">
        <v>1460160</v>
      </c>
      <c r="J23" s="37">
        <v>1460160</v>
      </c>
      <c r="K23" s="28" t="s">
        <v>14</v>
      </c>
      <c r="L23" s="28" t="s">
        <v>15</v>
      </c>
      <c r="M23" s="28" t="s">
        <v>16</v>
      </c>
      <c r="N23" s="28" t="s">
        <v>17</v>
      </c>
      <c r="O23" s="28" t="e">
        <v>#N/A</v>
      </c>
      <c r="P23" s="28" t="s">
        <v>187</v>
      </c>
      <c r="Q23" s="29">
        <v>0</v>
      </c>
      <c r="R23" s="29"/>
      <c r="S23" s="29" t="s">
        <v>63</v>
      </c>
      <c r="T23" s="30">
        <v>45726</v>
      </c>
      <c r="U23" s="30">
        <v>45727</v>
      </c>
      <c r="V23" s="30">
        <v>45742</v>
      </c>
      <c r="W23" s="30"/>
      <c r="X23" s="35">
        <v>5</v>
      </c>
      <c r="Y23" s="35" t="s">
        <v>135</v>
      </c>
      <c r="Z23" s="31">
        <v>1460160</v>
      </c>
      <c r="AA23" s="31">
        <v>1460160</v>
      </c>
      <c r="AB23" s="29">
        <v>0</v>
      </c>
      <c r="AC23" s="29">
        <v>0</v>
      </c>
      <c r="AD23" s="29" t="s">
        <v>136</v>
      </c>
      <c r="AE23" s="31">
        <v>29203</v>
      </c>
      <c r="AF23" s="31">
        <v>1460160</v>
      </c>
      <c r="AG23" s="29">
        <v>0</v>
      </c>
      <c r="AH23" s="29"/>
      <c r="AI23" s="29"/>
      <c r="AJ23" s="29"/>
      <c r="AK23" s="29" t="s">
        <v>66</v>
      </c>
      <c r="AL23" s="29"/>
      <c r="AM23" s="29" t="s">
        <v>17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37">
        <v>1460160</v>
      </c>
      <c r="AU23" s="28">
        <v>0</v>
      </c>
      <c r="AV23" s="28">
        <v>0</v>
      </c>
      <c r="AW23" s="38">
        <v>0</v>
      </c>
      <c r="AX23" s="38">
        <v>0</v>
      </c>
      <c r="AY23" s="28"/>
      <c r="AZ23" s="34"/>
      <c r="BA23" s="28"/>
      <c r="BB23" s="38">
        <v>0</v>
      </c>
    </row>
    <row r="24" spans="1:54" s="36" customFormat="1" ht="10" x14ac:dyDescent="0.2">
      <c r="A24" s="28">
        <v>805025186</v>
      </c>
      <c r="B24" s="33" t="s">
        <v>60</v>
      </c>
      <c r="C24" s="28" t="s">
        <v>13</v>
      </c>
      <c r="D24" s="29">
        <v>8752</v>
      </c>
      <c r="E24" s="28" t="s">
        <v>89</v>
      </c>
      <c r="F24" s="28" t="s">
        <v>90</v>
      </c>
      <c r="G24" s="34">
        <v>45638</v>
      </c>
      <c r="H24" s="34">
        <v>45639</v>
      </c>
      <c r="I24" s="37">
        <v>730080</v>
      </c>
      <c r="J24" s="37">
        <v>711880</v>
      </c>
      <c r="K24" s="28" t="s">
        <v>14</v>
      </c>
      <c r="L24" s="28" t="s">
        <v>15</v>
      </c>
      <c r="M24" s="28" t="s">
        <v>16</v>
      </c>
      <c r="N24" s="28" t="s">
        <v>17</v>
      </c>
      <c r="O24" s="28" t="e">
        <v>#N/A</v>
      </c>
      <c r="P24" s="28" t="s">
        <v>187</v>
      </c>
      <c r="Q24" s="29">
        <v>0</v>
      </c>
      <c r="R24" s="29"/>
      <c r="S24" s="29" t="s">
        <v>63</v>
      </c>
      <c r="T24" s="30">
        <v>45638</v>
      </c>
      <c r="U24" s="30">
        <v>45639</v>
      </c>
      <c r="V24" s="30">
        <v>45650</v>
      </c>
      <c r="W24" s="30"/>
      <c r="X24" s="35">
        <v>97</v>
      </c>
      <c r="Y24" s="35" t="s">
        <v>64</v>
      </c>
      <c r="Z24" s="31">
        <v>730080</v>
      </c>
      <c r="AA24" s="31">
        <v>730080</v>
      </c>
      <c r="AB24" s="31">
        <v>36400</v>
      </c>
      <c r="AC24" s="31">
        <v>36400</v>
      </c>
      <c r="AD24" s="29" t="s">
        <v>65</v>
      </c>
      <c r="AE24" s="31">
        <v>14602</v>
      </c>
      <c r="AF24" s="31">
        <v>693680</v>
      </c>
      <c r="AG24" s="29">
        <v>0</v>
      </c>
      <c r="AH24" s="29"/>
      <c r="AI24" s="29"/>
      <c r="AJ24" s="29"/>
      <c r="AK24" s="29" t="s">
        <v>66</v>
      </c>
      <c r="AL24" s="29"/>
      <c r="AM24" s="29" t="s">
        <v>17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37">
        <v>711880</v>
      </c>
      <c r="AU24" s="28">
        <v>0</v>
      </c>
      <c r="AV24" s="28">
        <v>0</v>
      </c>
      <c r="AW24" s="38">
        <v>0</v>
      </c>
      <c r="AX24" s="38">
        <v>0</v>
      </c>
      <c r="AY24" s="28"/>
      <c r="AZ24" s="34"/>
      <c r="BA24" s="28"/>
      <c r="BB24" s="38">
        <v>0</v>
      </c>
    </row>
    <row r="25" spans="1:54" s="36" customFormat="1" ht="10" x14ac:dyDescent="0.2">
      <c r="A25" s="28">
        <v>805025186</v>
      </c>
      <c r="B25" s="33" t="s">
        <v>60</v>
      </c>
      <c r="C25" s="28" t="s">
        <v>13</v>
      </c>
      <c r="D25" s="29">
        <v>8760</v>
      </c>
      <c r="E25" s="28" t="s">
        <v>91</v>
      </c>
      <c r="F25" s="28" t="s">
        <v>92</v>
      </c>
      <c r="G25" s="34">
        <v>45638</v>
      </c>
      <c r="H25" s="34">
        <v>45639</v>
      </c>
      <c r="I25" s="37">
        <v>730080</v>
      </c>
      <c r="J25" s="37">
        <v>711880</v>
      </c>
      <c r="K25" s="28" t="s">
        <v>14</v>
      </c>
      <c r="L25" s="28" t="s">
        <v>15</v>
      </c>
      <c r="M25" s="28" t="s">
        <v>16</v>
      </c>
      <c r="N25" s="28" t="s">
        <v>17</v>
      </c>
      <c r="O25" s="28" t="s">
        <v>187</v>
      </c>
      <c r="P25" s="28" t="s">
        <v>187</v>
      </c>
      <c r="Q25" s="29">
        <v>0</v>
      </c>
      <c r="R25" s="29"/>
      <c r="S25" s="29" t="s">
        <v>63</v>
      </c>
      <c r="T25" s="30">
        <v>45638</v>
      </c>
      <c r="U25" s="30">
        <v>45639</v>
      </c>
      <c r="V25" s="30">
        <v>45650</v>
      </c>
      <c r="W25" s="30"/>
      <c r="X25" s="35">
        <v>97</v>
      </c>
      <c r="Y25" s="35" t="s">
        <v>64</v>
      </c>
      <c r="Z25" s="31">
        <v>730080</v>
      </c>
      <c r="AA25" s="31">
        <v>730080</v>
      </c>
      <c r="AB25" s="31">
        <v>36400</v>
      </c>
      <c r="AC25" s="31">
        <v>36400</v>
      </c>
      <c r="AD25" s="29" t="s">
        <v>65</v>
      </c>
      <c r="AE25" s="31">
        <v>14602</v>
      </c>
      <c r="AF25" s="31">
        <v>693680</v>
      </c>
      <c r="AG25" s="29">
        <v>0</v>
      </c>
      <c r="AH25" s="29"/>
      <c r="AI25" s="29"/>
      <c r="AJ25" s="29"/>
      <c r="AK25" s="29" t="s">
        <v>66</v>
      </c>
      <c r="AL25" s="29"/>
      <c r="AM25" s="29" t="s">
        <v>17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37">
        <v>711880</v>
      </c>
      <c r="AU25" s="28">
        <v>0</v>
      </c>
      <c r="AV25" s="28">
        <v>0</v>
      </c>
      <c r="AW25" s="38">
        <v>0</v>
      </c>
      <c r="AX25" s="38">
        <v>0</v>
      </c>
      <c r="AY25" s="28"/>
      <c r="AZ25" s="34"/>
      <c r="BA25" s="28"/>
      <c r="BB25" s="38">
        <v>0</v>
      </c>
    </row>
    <row r="26" spans="1:54" s="36" customFormat="1" ht="10" x14ac:dyDescent="0.2">
      <c r="A26" s="28">
        <v>805025186</v>
      </c>
      <c r="B26" s="33" t="s">
        <v>60</v>
      </c>
      <c r="C26" s="28" t="s">
        <v>13</v>
      </c>
      <c r="D26" s="29">
        <v>9296</v>
      </c>
      <c r="E26" s="28" t="s">
        <v>93</v>
      </c>
      <c r="F26" s="28" t="s">
        <v>94</v>
      </c>
      <c r="G26" s="34">
        <v>45698</v>
      </c>
      <c r="H26" s="34">
        <v>45699</v>
      </c>
      <c r="I26" s="37">
        <v>730080</v>
      </c>
      <c r="J26" s="37">
        <v>711880</v>
      </c>
      <c r="K26" s="28" t="s">
        <v>14</v>
      </c>
      <c r="L26" s="28" t="s">
        <v>15</v>
      </c>
      <c r="M26" s="28" t="s">
        <v>16</v>
      </c>
      <c r="N26" s="28" t="s">
        <v>17</v>
      </c>
      <c r="O26" s="28" t="e">
        <v>#N/A</v>
      </c>
      <c r="P26" s="28" t="s">
        <v>187</v>
      </c>
      <c r="Q26" s="29">
        <v>0</v>
      </c>
      <c r="R26" s="29"/>
      <c r="S26" s="29" t="s">
        <v>63</v>
      </c>
      <c r="T26" s="30">
        <v>45698</v>
      </c>
      <c r="U26" s="30">
        <v>45698</v>
      </c>
      <c r="V26" s="30">
        <v>45708</v>
      </c>
      <c r="W26" s="30"/>
      <c r="X26" s="35">
        <v>39</v>
      </c>
      <c r="Y26" s="35" t="s">
        <v>95</v>
      </c>
      <c r="Z26" s="31">
        <v>730080</v>
      </c>
      <c r="AA26" s="31">
        <v>730080</v>
      </c>
      <c r="AB26" s="31">
        <v>18200</v>
      </c>
      <c r="AC26" s="31">
        <v>18200</v>
      </c>
      <c r="AD26" s="29" t="s">
        <v>96</v>
      </c>
      <c r="AE26" s="31">
        <v>14602</v>
      </c>
      <c r="AF26" s="31">
        <v>711880</v>
      </c>
      <c r="AG26" s="29">
        <v>0</v>
      </c>
      <c r="AH26" s="29"/>
      <c r="AI26" s="29"/>
      <c r="AJ26" s="29"/>
      <c r="AK26" s="29" t="s">
        <v>66</v>
      </c>
      <c r="AL26" s="29"/>
      <c r="AM26" s="29" t="s">
        <v>17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37">
        <v>711880</v>
      </c>
      <c r="AU26" s="28">
        <v>0</v>
      </c>
      <c r="AV26" s="28">
        <v>0</v>
      </c>
      <c r="AW26" s="38">
        <v>0</v>
      </c>
      <c r="AX26" s="38">
        <v>0</v>
      </c>
      <c r="AY26" s="28"/>
      <c r="AZ26" s="34"/>
      <c r="BA26" s="28"/>
      <c r="BB26" s="38">
        <v>0</v>
      </c>
    </row>
    <row r="27" spans="1:54" s="36" customFormat="1" ht="10" x14ac:dyDescent="0.2">
      <c r="A27" s="28">
        <v>805025186</v>
      </c>
      <c r="B27" s="33" t="s">
        <v>60</v>
      </c>
      <c r="C27" s="28" t="s">
        <v>13</v>
      </c>
      <c r="D27" s="29">
        <v>8744</v>
      </c>
      <c r="E27" s="28" t="s">
        <v>97</v>
      </c>
      <c r="F27" s="28" t="s">
        <v>98</v>
      </c>
      <c r="G27" s="34">
        <v>45638</v>
      </c>
      <c r="H27" s="34">
        <v>45639</v>
      </c>
      <c r="I27" s="37">
        <v>730080</v>
      </c>
      <c r="J27" s="37">
        <v>725580</v>
      </c>
      <c r="K27" s="28" t="s">
        <v>14</v>
      </c>
      <c r="L27" s="28" t="s">
        <v>15</v>
      </c>
      <c r="M27" s="28" t="s">
        <v>16</v>
      </c>
      <c r="N27" s="28" t="s">
        <v>17</v>
      </c>
      <c r="O27" s="28" t="s">
        <v>187</v>
      </c>
      <c r="P27" s="28" t="s">
        <v>187</v>
      </c>
      <c r="Q27" s="29">
        <v>0</v>
      </c>
      <c r="R27" s="29"/>
      <c r="S27" s="29" t="s">
        <v>63</v>
      </c>
      <c r="T27" s="30">
        <v>45638</v>
      </c>
      <c r="U27" s="30">
        <v>45639</v>
      </c>
      <c r="V27" s="30">
        <v>45650</v>
      </c>
      <c r="W27" s="30"/>
      <c r="X27" s="35">
        <v>97</v>
      </c>
      <c r="Y27" s="35" t="s">
        <v>64</v>
      </c>
      <c r="Z27" s="31">
        <v>730080</v>
      </c>
      <c r="AA27" s="31">
        <v>730080</v>
      </c>
      <c r="AB27" s="31">
        <v>9000</v>
      </c>
      <c r="AC27" s="31">
        <v>9000</v>
      </c>
      <c r="AD27" s="29" t="s">
        <v>65</v>
      </c>
      <c r="AE27" s="31">
        <v>14602</v>
      </c>
      <c r="AF27" s="31">
        <v>721080</v>
      </c>
      <c r="AG27" s="29">
        <v>0</v>
      </c>
      <c r="AH27" s="29"/>
      <c r="AI27" s="29"/>
      <c r="AJ27" s="29"/>
      <c r="AK27" s="29" t="s">
        <v>66</v>
      </c>
      <c r="AL27" s="29"/>
      <c r="AM27" s="29" t="s">
        <v>17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37">
        <v>725580</v>
      </c>
      <c r="AU27" s="28">
        <v>0</v>
      </c>
      <c r="AV27" s="28">
        <v>0</v>
      </c>
      <c r="AW27" s="38">
        <v>0</v>
      </c>
      <c r="AX27" s="38">
        <v>0</v>
      </c>
      <c r="AY27" s="28"/>
      <c r="AZ27" s="34"/>
      <c r="BA27" s="28"/>
      <c r="BB27" s="38">
        <v>0</v>
      </c>
    </row>
    <row r="28" spans="1:54" s="36" customFormat="1" ht="10" x14ac:dyDescent="0.2">
      <c r="A28" s="28">
        <v>805025186</v>
      </c>
      <c r="B28" s="33" t="s">
        <v>60</v>
      </c>
      <c r="C28" s="28" t="s">
        <v>13</v>
      </c>
      <c r="D28" s="29">
        <v>8746</v>
      </c>
      <c r="E28" s="28" t="s">
        <v>99</v>
      </c>
      <c r="F28" s="28" t="s">
        <v>100</v>
      </c>
      <c r="G28" s="34">
        <v>45638</v>
      </c>
      <c r="H28" s="34">
        <v>45639</v>
      </c>
      <c r="I28" s="37">
        <v>730080</v>
      </c>
      <c r="J28" s="37">
        <v>725580</v>
      </c>
      <c r="K28" s="28" t="s">
        <v>14</v>
      </c>
      <c r="L28" s="28" t="s">
        <v>15</v>
      </c>
      <c r="M28" s="28" t="s">
        <v>16</v>
      </c>
      <c r="N28" s="28" t="s">
        <v>17</v>
      </c>
      <c r="O28" s="28" t="s">
        <v>187</v>
      </c>
      <c r="P28" s="28" t="s">
        <v>187</v>
      </c>
      <c r="Q28" s="29">
        <v>0</v>
      </c>
      <c r="R28" s="29"/>
      <c r="S28" s="29" t="s">
        <v>63</v>
      </c>
      <c r="T28" s="30">
        <v>45638</v>
      </c>
      <c r="U28" s="30">
        <v>45639</v>
      </c>
      <c r="V28" s="30">
        <v>45650</v>
      </c>
      <c r="W28" s="30"/>
      <c r="X28" s="35">
        <v>97</v>
      </c>
      <c r="Y28" s="35" t="s">
        <v>64</v>
      </c>
      <c r="Z28" s="31">
        <v>730080</v>
      </c>
      <c r="AA28" s="31">
        <v>730080</v>
      </c>
      <c r="AB28" s="31">
        <v>9000</v>
      </c>
      <c r="AC28" s="31">
        <v>9000</v>
      </c>
      <c r="AD28" s="29" t="s">
        <v>65</v>
      </c>
      <c r="AE28" s="31">
        <v>14602</v>
      </c>
      <c r="AF28" s="31">
        <v>721080</v>
      </c>
      <c r="AG28" s="29">
        <v>0</v>
      </c>
      <c r="AH28" s="29"/>
      <c r="AI28" s="29"/>
      <c r="AJ28" s="29"/>
      <c r="AK28" s="29" t="s">
        <v>66</v>
      </c>
      <c r="AL28" s="29"/>
      <c r="AM28" s="29" t="s">
        <v>17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37">
        <v>725580</v>
      </c>
      <c r="AU28" s="28">
        <v>0</v>
      </c>
      <c r="AV28" s="28">
        <v>0</v>
      </c>
      <c r="AW28" s="38">
        <v>0</v>
      </c>
      <c r="AX28" s="38">
        <v>0</v>
      </c>
      <c r="AY28" s="28"/>
      <c r="AZ28" s="34"/>
      <c r="BA28" s="28"/>
      <c r="BB28" s="38">
        <v>0</v>
      </c>
    </row>
    <row r="29" spans="1:54" s="36" customFormat="1" ht="10" x14ac:dyDescent="0.2">
      <c r="A29" s="28">
        <v>805025186</v>
      </c>
      <c r="B29" s="33" t="s">
        <v>60</v>
      </c>
      <c r="C29" s="28" t="s">
        <v>13</v>
      </c>
      <c r="D29" s="29">
        <v>8748</v>
      </c>
      <c r="E29" s="28" t="s">
        <v>101</v>
      </c>
      <c r="F29" s="28" t="s">
        <v>102</v>
      </c>
      <c r="G29" s="34">
        <v>45638</v>
      </c>
      <c r="H29" s="34">
        <v>45639</v>
      </c>
      <c r="I29" s="37">
        <v>730080</v>
      </c>
      <c r="J29" s="37">
        <v>725580</v>
      </c>
      <c r="K29" s="28" t="s">
        <v>14</v>
      </c>
      <c r="L29" s="28" t="s">
        <v>15</v>
      </c>
      <c r="M29" s="28" t="s">
        <v>16</v>
      </c>
      <c r="N29" s="28" t="s">
        <v>17</v>
      </c>
      <c r="O29" s="28" t="s">
        <v>187</v>
      </c>
      <c r="P29" s="28" t="s">
        <v>187</v>
      </c>
      <c r="Q29" s="29">
        <v>0</v>
      </c>
      <c r="R29" s="29"/>
      <c r="S29" s="29" t="s">
        <v>63</v>
      </c>
      <c r="T29" s="30">
        <v>45638</v>
      </c>
      <c r="U29" s="30">
        <v>45639</v>
      </c>
      <c r="V29" s="30">
        <v>45650</v>
      </c>
      <c r="W29" s="30"/>
      <c r="X29" s="35">
        <v>97</v>
      </c>
      <c r="Y29" s="35" t="s">
        <v>64</v>
      </c>
      <c r="Z29" s="31">
        <v>730080</v>
      </c>
      <c r="AA29" s="31">
        <v>730080</v>
      </c>
      <c r="AB29" s="31">
        <v>9000</v>
      </c>
      <c r="AC29" s="31">
        <v>9000</v>
      </c>
      <c r="AD29" s="29" t="s">
        <v>65</v>
      </c>
      <c r="AE29" s="31">
        <v>14602</v>
      </c>
      <c r="AF29" s="31">
        <v>721080</v>
      </c>
      <c r="AG29" s="29">
        <v>0</v>
      </c>
      <c r="AH29" s="29"/>
      <c r="AI29" s="29"/>
      <c r="AJ29" s="29"/>
      <c r="AK29" s="29" t="s">
        <v>66</v>
      </c>
      <c r="AL29" s="29"/>
      <c r="AM29" s="29" t="s">
        <v>17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37">
        <v>725580</v>
      </c>
      <c r="AU29" s="28">
        <v>0</v>
      </c>
      <c r="AV29" s="28">
        <v>0</v>
      </c>
      <c r="AW29" s="38">
        <v>0</v>
      </c>
      <c r="AX29" s="38">
        <v>0</v>
      </c>
      <c r="AY29" s="28"/>
      <c r="AZ29" s="34"/>
      <c r="BA29" s="28"/>
      <c r="BB29" s="38">
        <v>0</v>
      </c>
    </row>
    <row r="30" spans="1:54" s="36" customFormat="1" ht="10" x14ac:dyDescent="0.2">
      <c r="A30" s="28">
        <v>805025186</v>
      </c>
      <c r="B30" s="33" t="s">
        <v>60</v>
      </c>
      <c r="C30" s="28" t="s">
        <v>13</v>
      </c>
      <c r="D30" s="29">
        <v>8750</v>
      </c>
      <c r="E30" s="28" t="s">
        <v>103</v>
      </c>
      <c r="F30" s="28" t="s">
        <v>104</v>
      </c>
      <c r="G30" s="34">
        <v>45638</v>
      </c>
      <c r="H30" s="34">
        <v>45639</v>
      </c>
      <c r="I30" s="37">
        <v>730080</v>
      </c>
      <c r="J30" s="37">
        <v>725580</v>
      </c>
      <c r="K30" s="28" t="s">
        <v>14</v>
      </c>
      <c r="L30" s="28" t="s">
        <v>15</v>
      </c>
      <c r="M30" s="28" t="s">
        <v>16</v>
      </c>
      <c r="N30" s="28" t="s">
        <v>17</v>
      </c>
      <c r="O30" s="28" t="s">
        <v>187</v>
      </c>
      <c r="P30" s="28" t="s">
        <v>187</v>
      </c>
      <c r="Q30" s="29">
        <v>0</v>
      </c>
      <c r="R30" s="29"/>
      <c r="S30" s="29" t="s">
        <v>63</v>
      </c>
      <c r="T30" s="30">
        <v>45638</v>
      </c>
      <c r="U30" s="30">
        <v>45639</v>
      </c>
      <c r="V30" s="30">
        <v>45650</v>
      </c>
      <c r="W30" s="30"/>
      <c r="X30" s="35">
        <v>97</v>
      </c>
      <c r="Y30" s="35" t="s">
        <v>64</v>
      </c>
      <c r="Z30" s="31">
        <v>730080</v>
      </c>
      <c r="AA30" s="31">
        <v>730080</v>
      </c>
      <c r="AB30" s="31">
        <v>9000</v>
      </c>
      <c r="AC30" s="31">
        <v>9000</v>
      </c>
      <c r="AD30" s="29" t="s">
        <v>65</v>
      </c>
      <c r="AE30" s="31">
        <v>14602</v>
      </c>
      <c r="AF30" s="31">
        <v>721080</v>
      </c>
      <c r="AG30" s="29">
        <v>0</v>
      </c>
      <c r="AH30" s="29"/>
      <c r="AI30" s="29"/>
      <c r="AJ30" s="29"/>
      <c r="AK30" s="29" t="s">
        <v>66</v>
      </c>
      <c r="AL30" s="29"/>
      <c r="AM30" s="29" t="s">
        <v>17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37">
        <v>725580</v>
      </c>
      <c r="AU30" s="28">
        <v>0</v>
      </c>
      <c r="AV30" s="28">
        <v>0</v>
      </c>
      <c r="AW30" s="38">
        <v>0</v>
      </c>
      <c r="AX30" s="38">
        <v>0</v>
      </c>
      <c r="AY30" s="28"/>
      <c r="AZ30" s="34"/>
      <c r="BA30" s="28"/>
      <c r="BB30" s="38">
        <v>0</v>
      </c>
    </row>
    <row r="31" spans="1:54" s="36" customFormat="1" ht="10" x14ac:dyDescent="0.2">
      <c r="A31" s="28">
        <v>805025186</v>
      </c>
      <c r="B31" s="33" t="s">
        <v>60</v>
      </c>
      <c r="C31" s="28" t="s">
        <v>13</v>
      </c>
      <c r="D31" s="29">
        <v>8756</v>
      </c>
      <c r="E31" s="28" t="s">
        <v>105</v>
      </c>
      <c r="F31" s="28" t="s">
        <v>106</v>
      </c>
      <c r="G31" s="34">
        <v>45638</v>
      </c>
      <c r="H31" s="34">
        <v>45639</v>
      </c>
      <c r="I31" s="37">
        <v>730080</v>
      </c>
      <c r="J31" s="37">
        <v>725580</v>
      </c>
      <c r="K31" s="28" t="s">
        <v>14</v>
      </c>
      <c r="L31" s="28" t="s">
        <v>15</v>
      </c>
      <c r="M31" s="28" t="s">
        <v>16</v>
      </c>
      <c r="N31" s="28" t="s">
        <v>17</v>
      </c>
      <c r="O31" s="28" t="s">
        <v>187</v>
      </c>
      <c r="P31" s="28" t="s">
        <v>187</v>
      </c>
      <c r="Q31" s="29">
        <v>0</v>
      </c>
      <c r="R31" s="29"/>
      <c r="S31" s="29" t="s">
        <v>63</v>
      </c>
      <c r="T31" s="30">
        <v>45638</v>
      </c>
      <c r="U31" s="30">
        <v>45639</v>
      </c>
      <c r="V31" s="30">
        <v>45650</v>
      </c>
      <c r="W31" s="30"/>
      <c r="X31" s="35">
        <v>97</v>
      </c>
      <c r="Y31" s="35" t="s">
        <v>64</v>
      </c>
      <c r="Z31" s="31">
        <v>730080</v>
      </c>
      <c r="AA31" s="31">
        <v>730080</v>
      </c>
      <c r="AB31" s="31">
        <v>9000</v>
      </c>
      <c r="AC31" s="31">
        <v>9000</v>
      </c>
      <c r="AD31" s="29" t="s">
        <v>65</v>
      </c>
      <c r="AE31" s="31">
        <v>14602</v>
      </c>
      <c r="AF31" s="31">
        <v>721080</v>
      </c>
      <c r="AG31" s="29">
        <v>0</v>
      </c>
      <c r="AH31" s="29"/>
      <c r="AI31" s="29"/>
      <c r="AJ31" s="29"/>
      <c r="AK31" s="29" t="s">
        <v>66</v>
      </c>
      <c r="AL31" s="29"/>
      <c r="AM31" s="29" t="s">
        <v>17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37">
        <v>725580</v>
      </c>
      <c r="AU31" s="28">
        <v>0</v>
      </c>
      <c r="AV31" s="28">
        <v>0</v>
      </c>
      <c r="AW31" s="38">
        <v>0</v>
      </c>
      <c r="AX31" s="38">
        <v>0</v>
      </c>
      <c r="AY31" s="28"/>
      <c r="AZ31" s="34"/>
      <c r="BA31" s="28"/>
      <c r="BB31" s="38">
        <v>0</v>
      </c>
    </row>
    <row r="32" spans="1:54" s="36" customFormat="1" ht="10" x14ac:dyDescent="0.2">
      <c r="A32" s="28">
        <v>805025186</v>
      </c>
      <c r="B32" s="33" t="s">
        <v>60</v>
      </c>
      <c r="C32" s="28" t="s">
        <v>13</v>
      </c>
      <c r="D32" s="29">
        <v>8758</v>
      </c>
      <c r="E32" s="28" t="s">
        <v>107</v>
      </c>
      <c r="F32" s="28" t="s">
        <v>108</v>
      </c>
      <c r="G32" s="34">
        <v>45638</v>
      </c>
      <c r="H32" s="34">
        <v>45639</v>
      </c>
      <c r="I32" s="37">
        <v>730080</v>
      </c>
      <c r="J32" s="37">
        <v>725580</v>
      </c>
      <c r="K32" s="28" t="s">
        <v>14</v>
      </c>
      <c r="L32" s="28" t="s">
        <v>15</v>
      </c>
      <c r="M32" s="28" t="s">
        <v>16</v>
      </c>
      <c r="N32" s="28" t="s">
        <v>17</v>
      </c>
      <c r="O32" s="28" t="s">
        <v>187</v>
      </c>
      <c r="P32" s="28" t="s">
        <v>187</v>
      </c>
      <c r="Q32" s="29">
        <v>0</v>
      </c>
      <c r="R32" s="29"/>
      <c r="S32" s="29" t="s">
        <v>63</v>
      </c>
      <c r="T32" s="30">
        <v>45638</v>
      </c>
      <c r="U32" s="30">
        <v>45639</v>
      </c>
      <c r="V32" s="30">
        <v>45650</v>
      </c>
      <c r="W32" s="30"/>
      <c r="X32" s="35">
        <v>97</v>
      </c>
      <c r="Y32" s="35" t="s">
        <v>64</v>
      </c>
      <c r="Z32" s="31">
        <v>730080</v>
      </c>
      <c r="AA32" s="31">
        <v>730080</v>
      </c>
      <c r="AB32" s="31">
        <v>9000</v>
      </c>
      <c r="AC32" s="31">
        <v>9000</v>
      </c>
      <c r="AD32" s="29" t="s">
        <v>65</v>
      </c>
      <c r="AE32" s="31">
        <v>14602</v>
      </c>
      <c r="AF32" s="31">
        <v>721080</v>
      </c>
      <c r="AG32" s="29">
        <v>0</v>
      </c>
      <c r="AH32" s="29"/>
      <c r="AI32" s="29"/>
      <c r="AJ32" s="29"/>
      <c r="AK32" s="29" t="s">
        <v>66</v>
      </c>
      <c r="AL32" s="29"/>
      <c r="AM32" s="29" t="s">
        <v>17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37">
        <v>725580</v>
      </c>
      <c r="AU32" s="28">
        <v>0</v>
      </c>
      <c r="AV32" s="28">
        <v>0</v>
      </c>
      <c r="AW32" s="38">
        <v>0</v>
      </c>
      <c r="AX32" s="38">
        <v>0</v>
      </c>
      <c r="AY32" s="28"/>
      <c r="AZ32" s="34"/>
      <c r="BA32" s="28"/>
      <c r="BB32" s="38">
        <v>0</v>
      </c>
    </row>
    <row r="33" spans="1:54" s="36" customFormat="1" ht="10" x14ac:dyDescent="0.2">
      <c r="A33" s="28">
        <v>805025186</v>
      </c>
      <c r="B33" s="33" t="s">
        <v>60</v>
      </c>
      <c r="C33" s="28" t="s">
        <v>13</v>
      </c>
      <c r="D33" s="29">
        <v>9051</v>
      </c>
      <c r="E33" s="28" t="s">
        <v>109</v>
      </c>
      <c r="F33" s="28" t="s">
        <v>110</v>
      </c>
      <c r="G33" s="34">
        <v>45665</v>
      </c>
      <c r="H33" s="34">
        <v>45665</v>
      </c>
      <c r="I33" s="37">
        <v>730080</v>
      </c>
      <c r="J33" s="37">
        <v>725580</v>
      </c>
      <c r="K33" s="28" t="s">
        <v>14</v>
      </c>
      <c r="L33" s="28" t="s">
        <v>15</v>
      </c>
      <c r="M33" s="28" t="s">
        <v>16</v>
      </c>
      <c r="N33" s="28" t="s">
        <v>17</v>
      </c>
      <c r="O33" s="28" t="s">
        <v>187</v>
      </c>
      <c r="P33" s="28" t="s">
        <v>187</v>
      </c>
      <c r="Q33" s="29">
        <v>0</v>
      </c>
      <c r="R33" s="29"/>
      <c r="S33" s="29" t="s">
        <v>63</v>
      </c>
      <c r="T33" s="30">
        <v>45665</v>
      </c>
      <c r="U33" s="30">
        <v>45665</v>
      </c>
      <c r="V33" s="30">
        <v>45682</v>
      </c>
      <c r="W33" s="30"/>
      <c r="X33" s="35">
        <v>65</v>
      </c>
      <c r="Y33" s="35" t="s">
        <v>111</v>
      </c>
      <c r="Z33" s="31">
        <v>730080</v>
      </c>
      <c r="AA33" s="31">
        <v>730080</v>
      </c>
      <c r="AB33" s="31">
        <v>4500</v>
      </c>
      <c r="AC33" s="31">
        <v>4500</v>
      </c>
      <c r="AD33" s="29" t="s">
        <v>112</v>
      </c>
      <c r="AE33" s="31">
        <v>14602</v>
      </c>
      <c r="AF33" s="31">
        <v>725580</v>
      </c>
      <c r="AG33" s="29">
        <v>0</v>
      </c>
      <c r="AH33" s="29"/>
      <c r="AI33" s="29"/>
      <c r="AJ33" s="29"/>
      <c r="AK33" s="29" t="s">
        <v>66</v>
      </c>
      <c r="AL33" s="29"/>
      <c r="AM33" s="29" t="s">
        <v>17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37">
        <v>725580</v>
      </c>
      <c r="AU33" s="28">
        <v>0</v>
      </c>
      <c r="AV33" s="28">
        <v>0</v>
      </c>
      <c r="AW33" s="38">
        <v>0</v>
      </c>
      <c r="AX33" s="38">
        <v>0</v>
      </c>
      <c r="AY33" s="28"/>
      <c r="AZ33" s="34"/>
      <c r="BA33" s="28"/>
      <c r="BB33" s="38">
        <v>0</v>
      </c>
    </row>
    <row r="34" spans="1:54" s="36" customFormat="1" ht="10" x14ac:dyDescent="0.2">
      <c r="A34" s="28">
        <v>805025186</v>
      </c>
      <c r="B34" s="33" t="s">
        <v>60</v>
      </c>
      <c r="C34" s="28" t="s">
        <v>13</v>
      </c>
      <c r="D34" s="29">
        <v>9053</v>
      </c>
      <c r="E34" s="28" t="s">
        <v>113</v>
      </c>
      <c r="F34" s="28" t="s">
        <v>114</v>
      </c>
      <c r="G34" s="34">
        <v>45665</v>
      </c>
      <c r="H34" s="34">
        <v>45665</v>
      </c>
      <c r="I34" s="37">
        <v>730080</v>
      </c>
      <c r="J34" s="37">
        <v>725580</v>
      </c>
      <c r="K34" s="28" t="s">
        <v>14</v>
      </c>
      <c r="L34" s="28" t="s">
        <v>15</v>
      </c>
      <c r="M34" s="28" t="s">
        <v>16</v>
      </c>
      <c r="N34" s="28" t="s">
        <v>17</v>
      </c>
      <c r="O34" s="28" t="s">
        <v>187</v>
      </c>
      <c r="P34" s="28" t="s">
        <v>187</v>
      </c>
      <c r="Q34" s="29">
        <v>0</v>
      </c>
      <c r="R34" s="29"/>
      <c r="S34" s="29" t="s">
        <v>63</v>
      </c>
      <c r="T34" s="30">
        <v>45665</v>
      </c>
      <c r="U34" s="30">
        <v>45665</v>
      </c>
      <c r="V34" s="30">
        <v>45682</v>
      </c>
      <c r="W34" s="30"/>
      <c r="X34" s="35">
        <v>65</v>
      </c>
      <c r="Y34" s="35" t="s">
        <v>111</v>
      </c>
      <c r="Z34" s="31">
        <v>730080</v>
      </c>
      <c r="AA34" s="31">
        <v>730080</v>
      </c>
      <c r="AB34" s="31">
        <v>4500</v>
      </c>
      <c r="AC34" s="31">
        <v>4500</v>
      </c>
      <c r="AD34" s="29" t="s">
        <v>112</v>
      </c>
      <c r="AE34" s="31">
        <v>14602</v>
      </c>
      <c r="AF34" s="31">
        <v>725580</v>
      </c>
      <c r="AG34" s="29">
        <v>0</v>
      </c>
      <c r="AH34" s="29"/>
      <c r="AI34" s="29"/>
      <c r="AJ34" s="29"/>
      <c r="AK34" s="29" t="s">
        <v>66</v>
      </c>
      <c r="AL34" s="29"/>
      <c r="AM34" s="29" t="s">
        <v>17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37">
        <v>725580</v>
      </c>
      <c r="AU34" s="28">
        <v>0</v>
      </c>
      <c r="AV34" s="28">
        <v>0</v>
      </c>
      <c r="AW34" s="38">
        <v>0</v>
      </c>
      <c r="AX34" s="38">
        <v>0</v>
      </c>
      <c r="AY34" s="28"/>
      <c r="AZ34" s="34"/>
      <c r="BA34" s="28"/>
      <c r="BB34" s="38">
        <v>0</v>
      </c>
    </row>
    <row r="35" spans="1:54" s="36" customFormat="1" ht="10" x14ac:dyDescent="0.2">
      <c r="A35" s="28">
        <v>805025186</v>
      </c>
      <c r="B35" s="33" t="s">
        <v>60</v>
      </c>
      <c r="C35" s="28" t="s">
        <v>13</v>
      </c>
      <c r="D35" s="29">
        <v>9055</v>
      </c>
      <c r="E35" s="28" t="s">
        <v>115</v>
      </c>
      <c r="F35" s="28" t="s">
        <v>116</v>
      </c>
      <c r="G35" s="34">
        <v>45665</v>
      </c>
      <c r="H35" s="34">
        <v>45665</v>
      </c>
      <c r="I35" s="37">
        <v>730080</v>
      </c>
      <c r="J35" s="37">
        <v>725580</v>
      </c>
      <c r="K35" s="28" t="s">
        <v>14</v>
      </c>
      <c r="L35" s="28" t="s">
        <v>15</v>
      </c>
      <c r="M35" s="28" t="s">
        <v>16</v>
      </c>
      <c r="N35" s="28" t="s">
        <v>17</v>
      </c>
      <c r="O35" s="28" t="s">
        <v>187</v>
      </c>
      <c r="P35" s="28" t="s">
        <v>187</v>
      </c>
      <c r="Q35" s="29">
        <v>0</v>
      </c>
      <c r="R35" s="29"/>
      <c r="S35" s="29" t="s">
        <v>63</v>
      </c>
      <c r="T35" s="30">
        <v>45665</v>
      </c>
      <c r="U35" s="30">
        <v>45665</v>
      </c>
      <c r="V35" s="30">
        <v>45682</v>
      </c>
      <c r="W35" s="30"/>
      <c r="X35" s="35">
        <v>65</v>
      </c>
      <c r="Y35" s="35" t="s">
        <v>111</v>
      </c>
      <c r="Z35" s="31">
        <v>730080</v>
      </c>
      <c r="AA35" s="31">
        <v>730080</v>
      </c>
      <c r="AB35" s="31">
        <v>4500</v>
      </c>
      <c r="AC35" s="31">
        <v>4500</v>
      </c>
      <c r="AD35" s="29" t="s">
        <v>112</v>
      </c>
      <c r="AE35" s="31">
        <v>14602</v>
      </c>
      <c r="AF35" s="31">
        <v>725580</v>
      </c>
      <c r="AG35" s="29">
        <v>0</v>
      </c>
      <c r="AH35" s="29"/>
      <c r="AI35" s="29"/>
      <c r="AJ35" s="29"/>
      <c r="AK35" s="29" t="s">
        <v>66</v>
      </c>
      <c r="AL35" s="29"/>
      <c r="AM35" s="29" t="s">
        <v>17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37">
        <v>725580</v>
      </c>
      <c r="AU35" s="28">
        <v>0</v>
      </c>
      <c r="AV35" s="28">
        <v>0</v>
      </c>
      <c r="AW35" s="38">
        <v>0</v>
      </c>
      <c r="AX35" s="38">
        <v>0</v>
      </c>
      <c r="AY35" s="28"/>
      <c r="AZ35" s="34"/>
      <c r="BA35" s="28"/>
      <c r="BB35" s="38">
        <v>0</v>
      </c>
    </row>
    <row r="36" spans="1:54" s="36" customFormat="1" ht="10" x14ac:dyDescent="0.2">
      <c r="A36" s="28">
        <v>805025186</v>
      </c>
      <c r="B36" s="33" t="s">
        <v>60</v>
      </c>
      <c r="C36" s="28" t="s">
        <v>13</v>
      </c>
      <c r="D36" s="29">
        <v>9057</v>
      </c>
      <c r="E36" s="28" t="s">
        <v>117</v>
      </c>
      <c r="F36" s="28" t="s">
        <v>118</v>
      </c>
      <c r="G36" s="34">
        <v>45665</v>
      </c>
      <c r="H36" s="34">
        <v>45665</v>
      </c>
      <c r="I36" s="37">
        <v>730080</v>
      </c>
      <c r="J36" s="37">
        <v>725580</v>
      </c>
      <c r="K36" s="28" t="s">
        <v>14</v>
      </c>
      <c r="L36" s="28" t="s">
        <v>15</v>
      </c>
      <c r="M36" s="28" t="s">
        <v>16</v>
      </c>
      <c r="N36" s="28" t="s">
        <v>17</v>
      </c>
      <c r="O36" s="28" t="s">
        <v>187</v>
      </c>
      <c r="P36" s="28" t="s">
        <v>187</v>
      </c>
      <c r="Q36" s="29">
        <v>0</v>
      </c>
      <c r="R36" s="29"/>
      <c r="S36" s="29" t="s">
        <v>63</v>
      </c>
      <c r="T36" s="30">
        <v>45665</v>
      </c>
      <c r="U36" s="30">
        <v>45665</v>
      </c>
      <c r="V36" s="30">
        <v>45682</v>
      </c>
      <c r="W36" s="30"/>
      <c r="X36" s="35">
        <v>65</v>
      </c>
      <c r="Y36" s="35" t="s">
        <v>111</v>
      </c>
      <c r="Z36" s="31">
        <v>730080</v>
      </c>
      <c r="AA36" s="31">
        <v>730080</v>
      </c>
      <c r="AB36" s="31">
        <v>4500</v>
      </c>
      <c r="AC36" s="31">
        <v>4500</v>
      </c>
      <c r="AD36" s="29" t="s">
        <v>112</v>
      </c>
      <c r="AE36" s="31">
        <v>14602</v>
      </c>
      <c r="AF36" s="31">
        <v>725580</v>
      </c>
      <c r="AG36" s="29">
        <v>0</v>
      </c>
      <c r="AH36" s="29"/>
      <c r="AI36" s="29"/>
      <c r="AJ36" s="29"/>
      <c r="AK36" s="29" t="s">
        <v>66</v>
      </c>
      <c r="AL36" s="29"/>
      <c r="AM36" s="29" t="s">
        <v>17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37">
        <v>725580</v>
      </c>
      <c r="AU36" s="28">
        <v>0</v>
      </c>
      <c r="AV36" s="28">
        <v>0</v>
      </c>
      <c r="AW36" s="38">
        <v>0</v>
      </c>
      <c r="AX36" s="38">
        <v>0</v>
      </c>
      <c r="AY36" s="28"/>
      <c r="AZ36" s="34"/>
      <c r="BA36" s="28"/>
      <c r="BB36" s="38">
        <v>0</v>
      </c>
    </row>
    <row r="37" spans="1:54" s="36" customFormat="1" ht="10" x14ac:dyDescent="0.2">
      <c r="A37" s="28">
        <v>805025186</v>
      </c>
      <c r="B37" s="33" t="s">
        <v>60</v>
      </c>
      <c r="C37" s="28" t="s">
        <v>13</v>
      </c>
      <c r="D37" s="29">
        <v>9059</v>
      </c>
      <c r="E37" s="28" t="s">
        <v>119</v>
      </c>
      <c r="F37" s="28" t="s">
        <v>120</v>
      </c>
      <c r="G37" s="34">
        <v>45665</v>
      </c>
      <c r="H37" s="34">
        <v>45665</v>
      </c>
      <c r="I37" s="37">
        <v>730080</v>
      </c>
      <c r="J37" s="37">
        <v>725580</v>
      </c>
      <c r="K37" s="28" t="s">
        <v>14</v>
      </c>
      <c r="L37" s="28" t="s">
        <v>15</v>
      </c>
      <c r="M37" s="28" t="s">
        <v>16</v>
      </c>
      <c r="N37" s="28" t="s">
        <v>17</v>
      </c>
      <c r="O37" s="28" t="s">
        <v>187</v>
      </c>
      <c r="P37" s="28" t="s">
        <v>187</v>
      </c>
      <c r="Q37" s="29">
        <v>0</v>
      </c>
      <c r="R37" s="29"/>
      <c r="S37" s="29" t="s">
        <v>63</v>
      </c>
      <c r="T37" s="30">
        <v>45665</v>
      </c>
      <c r="U37" s="30">
        <v>45665</v>
      </c>
      <c r="V37" s="30">
        <v>45682</v>
      </c>
      <c r="W37" s="30"/>
      <c r="X37" s="35">
        <v>65</v>
      </c>
      <c r="Y37" s="35" t="s">
        <v>111</v>
      </c>
      <c r="Z37" s="31">
        <v>730080</v>
      </c>
      <c r="AA37" s="31">
        <v>730080</v>
      </c>
      <c r="AB37" s="31">
        <v>4500</v>
      </c>
      <c r="AC37" s="31">
        <v>4500</v>
      </c>
      <c r="AD37" s="29" t="s">
        <v>112</v>
      </c>
      <c r="AE37" s="31">
        <v>14602</v>
      </c>
      <c r="AF37" s="31">
        <v>725580</v>
      </c>
      <c r="AG37" s="29">
        <v>0</v>
      </c>
      <c r="AH37" s="29"/>
      <c r="AI37" s="29"/>
      <c r="AJ37" s="29"/>
      <c r="AK37" s="29" t="s">
        <v>66</v>
      </c>
      <c r="AL37" s="29"/>
      <c r="AM37" s="29" t="s">
        <v>17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37">
        <v>725580</v>
      </c>
      <c r="AU37" s="28">
        <v>0</v>
      </c>
      <c r="AV37" s="28">
        <v>0</v>
      </c>
      <c r="AW37" s="38">
        <v>0</v>
      </c>
      <c r="AX37" s="38">
        <v>0</v>
      </c>
      <c r="AY37" s="28"/>
      <c r="AZ37" s="34"/>
      <c r="BA37" s="28"/>
      <c r="BB37" s="38">
        <v>0</v>
      </c>
    </row>
    <row r="38" spans="1:54" s="36" customFormat="1" ht="10" x14ac:dyDescent="0.2">
      <c r="A38" s="28">
        <v>805025186</v>
      </c>
      <c r="B38" s="33" t="s">
        <v>60</v>
      </c>
      <c r="C38" s="28" t="s">
        <v>13</v>
      </c>
      <c r="D38" s="29">
        <v>9298</v>
      </c>
      <c r="E38" s="28" t="s">
        <v>121</v>
      </c>
      <c r="F38" s="28" t="s">
        <v>122</v>
      </c>
      <c r="G38" s="34">
        <v>45698</v>
      </c>
      <c r="H38" s="34">
        <v>45699</v>
      </c>
      <c r="I38" s="37">
        <v>730080</v>
      </c>
      <c r="J38" s="37">
        <v>725580</v>
      </c>
      <c r="K38" s="28" t="s">
        <v>14</v>
      </c>
      <c r="L38" s="28" t="s">
        <v>15</v>
      </c>
      <c r="M38" s="28" t="s">
        <v>16</v>
      </c>
      <c r="N38" s="28" t="s">
        <v>17</v>
      </c>
      <c r="O38" s="28" t="e">
        <v>#N/A</v>
      </c>
      <c r="P38" s="28" t="s">
        <v>187</v>
      </c>
      <c r="Q38" s="29">
        <v>0</v>
      </c>
      <c r="R38" s="29"/>
      <c r="S38" s="29" t="s">
        <v>63</v>
      </c>
      <c r="T38" s="30">
        <v>45698</v>
      </c>
      <c r="U38" s="30">
        <v>45698</v>
      </c>
      <c r="V38" s="30">
        <v>45708</v>
      </c>
      <c r="W38" s="30"/>
      <c r="X38" s="35">
        <v>39</v>
      </c>
      <c r="Y38" s="35" t="s">
        <v>95</v>
      </c>
      <c r="Z38" s="31">
        <v>730080</v>
      </c>
      <c r="AA38" s="31">
        <v>730080</v>
      </c>
      <c r="AB38" s="31">
        <v>4500</v>
      </c>
      <c r="AC38" s="31">
        <v>4500</v>
      </c>
      <c r="AD38" s="29" t="s">
        <v>96</v>
      </c>
      <c r="AE38" s="31">
        <v>14602</v>
      </c>
      <c r="AF38" s="31">
        <v>725580</v>
      </c>
      <c r="AG38" s="29">
        <v>0</v>
      </c>
      <c r="AH38" s="29"/>
      <c r="AI38" s="29"/>
      <c r="AJ38" s="29"/>
      <c r="AK38" s="29" t="s">
        <v>66</v>
      </c>
      <c r="AL38" s="29"/>
      <c r="AM38" s="29" t="s">
        <v>17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37">
        <v>725580</v>
      </c>
      <c r="AU38" s="28">
        <v>0</v>
      </c>
      <c r="AV38" s="28">
        <v>0</v>
      </c>
      <c r="AW38" s="38">
        <v>0</v>
      </c>
      <c r="AX38" s="38">
        <v>0</v>
      </c>
      <c r="AY38" s="28"/>
      <c r="AZ38" s="34"/>
      <c r="BA38" s="28"/>
      <c r="BB38" s="38">
        <v>0</v>
      </c>
    </row>
    <row r="39" spans="1:54" s="36" customFormat="1" ht="10" x14ac:dyDescent="0.2">
      <c r="A39" s="28">
        <v>805025186</v>
      </c>
      <c r="B39" s="33" t="s">
        <v>60</v>
      </c>
      <c r="C39" s="28" t="s">
        <v>13</v>
      </c>
      <c r="D39" s="29">
        <v>9300</v>
      </c>
      <c r="E39" s="28" t="s">
        <v>123</v>
      </c>
      <c r="F39" s="28" t="s">
        <v>124</v>
      </c>
      <c r="G39" s="34">
        <v>45698</v>
      </c>
      <c r="H39" s="34">
        <v>45699</v>
      </c>
      <c r="I39" s="37">
        <v>730080</v>
      </c>
      <c r="J39" s="37">
        <v>725580</v>
      </c>
      <c r="K39" s="28" t="s">
        <v>14</v>
      </c>
      <c r="L39" s="28" t="s">
        <v>15</v>
      </c>
      <c r="M39" s="28" t="s">
        <v>16</v>
      </c>
      <c r="N39" s="28" t="s">
        <v>17</v>
      </c>
      <c r="O39" s="28" t="e">
        <v>#N/A</v>
      </c>
      <c r="P39" s="28" t="s">
        <v>187</v>
      </c>
      <c r="Q39" s="29">
        <v>0</v>
      </c>
      <c r="R39" s="29"/>
      <c r="S39" s="29" t="s">
        <v>63</v>
      </c>
      <c r="T39" s="30">
        <v>45698</v>
      </c>
      <c r="U39" s="30">
        <v>45698</v>
      </c>
      <c r="V39" s="30">
        <v>45708</v>
      </c>
      <c r="W39" s="30"/>
      <c r="X39" s="35">
        <v>39</v>
      </c>
      <c r="Y39" s="35" t="s">
        <v>95</v>
      </c>
      <c r="Z39" s="31">
        <v>730080</v>
      </c>
      <c r="AA39" s="31">
        <v>730080</v>
      </c>
      <c r="AB39" s="31">
        <v>4500</v>
      </c>
      <c r="AC39" s="31">
        <v>4500</v>
      </c>
      <c r="AD39" s="29" t="s">
        <v>96</v>
      </c>
      <c r="AE39" s="31">
        <v>14602</v>
      </c>
      <c r="AF39" s="31">
        <v>725580</v>
      </c>
      <c r="AG39" s="29">
        <v>0</v>
      </c>
      <c r="AH39" s="29"/>
      <c r="AI39" s="29"/>
      <c r="AJ39" s="29"/>
      <c r="AK39" s="29" t="s">
        <v>66</v>
      </c>
      <c r="AL39" s="29"/>
      <c r="AM39" s="29" t="s">
        <v>17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37">
        <v>725580</v>
      </c>
      <c r="AU39" s="28">
        <v>0</v>
      </c>
      <c r="AV39" s="28">
        <v>0</v>
      </c>
      <c r="AW39" s="38">
        <v>0</v>
      </c>
      <c r="AX39" s="38">
        <v>0</v>
      </c>
      <c r="AY39" s="28"/>
      <c r="AZ39" s="34"/>
      <c r="BA39" s="28"/>
      <c r="BB39" s="38">
        <v>0</v>
      </c>
    </row>
    <row r="40" spans="1:54" s="36" customFormat="1" ht="10" x14ac:dyDescent="0.2">
      <c r="A40" s="28">
        <v>805025186</v>
      </c>
      <c r="B40" s="33" t="s">
        <v>60</v>
      </c>
      <c r="C40" s="28" t="s">
        <v>13</v>
      </c>
      <c r="D40" s="29">
        <v>9302</v>
      </c>
      <c r="E40" s="28" t="s">
        <v>125</v>
      </c>
      <c r="F40" s="28" t="s">
        <v>126</v>
      </c>
      <c r="G40" s="34">
        <v>45698</v>
      </c>
      <c r="H40" s="34">
        <v>45699</v>
      </c>
      <c r="I40" s="37">
        <v>730080</v>
      </c>
      <c r="J40" s="37">
        <v>725580</v>
      </c>
      <c r="K40" s="28" t="s">
        <v>14</v>
      </c>
      <c r="L40" s="28" t="s">
        <v>15</v>
      </c>
      <c r="M40" s="28" t="s">
        <v>16</v>
      </c>
      <c r="N40" s="28" t="s">
        <v>17</v>
      </c>
      <c r="O40" s="28" t="e">
        <v>#N/A</v>
      </c>
      <c r="P40" s="28" t="s">
        <v>187</v>
      </c>
      <c r="Q40" s="29">
        <v>0</v>
      </c>
      <c r="R40" s="29"/>
      <c r="S40" s="29" t="s">
        <v>63</v>
      </c>
      <c r="T40" s="30">
        <v>45698</v>
      </c>
      <c r="U40" s="30">
        <v>45698</v>
      </c>
      <c r="V40" s="30">
        <v>45708</v>
      </c>
      <c r="W40" s="30"/>
      <c r="X40" s="35">
        <v>39</v>
      </c>
      <c r="Y40" s="35" t="s">
        <v>95</v>
      </c>
      <c r="Z40" s="31">
        <v>730080</v>
      </c>
      <c r="AA40" s="31">
        <v>730080</v>
      </c>
      <c r="AB40" s="31">
        <v>4500</v>
      </c>
      <c r="AC40" s="31">
        <v>4500</v>
      </c>
      <c r="AD40" s="29" t="s">
        <v>96</v>
      </c>
      <c r="AE40" s="31">
        <v>14602</v>
      </c>
      <c r="AF40" s="31">
        <v>725580</v>
      </c>
      <c r="AG40" s="29">
        <v>0</v>
      </c>
      <c r="AH40" s="29"/>
      <c r="AI40" s="29"/>
      <c r="AJ40" s="29"/>
      <c r="AK40" s="29" t="s">
        <v>66</v>
      </c>
      <c r="AL40" s="29"/>
      <c r="AM40" s="29" t="s">
        <v>17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37">
        <v>725580</v>
      </c>
      <c r="AU40" s="28">
        <v>0</v>
      </c>
      <c r="AV40" s="28">
        <v>0</v>
      </c>
      <c r="AW40" s="38">
        <v>0</v>
      </c>
      <c r="AX40" s="38">
        <v>0</v>
      </c>
      <c r="AY40" s="28"/>
      <c r="AZ40" s="34"/>
      <c r="BA40" s="28"/>
      <c r="BB40" s="38">
        <v>0</v>
      </c>
    </row>
    <row r="41" spans="1:54" s="36" customFormat="1" ht="10" x14ac:dyDescent="0.2">
      <c r="A41" s="28">
        <v>805025186</v>
      </c>
      <c r="B41" s="33" t="s">
        <v>60</v>
      </c>
      <c r="C41" s="28" t="s">
        <v>13</v>
      </c>
      <c r="D41" s="29">
        <v>9304</v>
      </c>
      <c r="E41" s="28" t="s">
        <v>127</v>
      </c>
      <c r="F41" s="28" t="s">
        <v>128</v>
      </c>
      <c r="G41" s="34">
        <v>45698</v>
      </c>
      <c r="H41" s="34">
        <v>45699</v>
      </c>
      <c r="I41" s="37">
        <v>730080</v>
      </c>
      <c r="J41" s="37">
        <v>725580</v>
      </c>
      <c r="K41" s="28" t="s">
        <v>14</v>
      </c>
      <c r="L41" s="28" t="s">
        <v>15</v>
      </c>
      <c r="M41" s="28" t="s">
        <v>16</v>
      </c>
      <c r="N41" s="28" t="s">
        <v>17</v>
      </c>
      <c r="O41" s="28" t="e">
        <v>#N/A</v>
      </c>
      <c r="P41" s="28" t="s">
        <v>187</v>
      </c>
      <c r="Q41" s="29">
        <v>0</v>
      </c>
      <c r="R41" s="29"/>
      <c r="S41" s="29" t="s">
        <v>63</v>
      </c>
      <c r="T41" s="30">
        <v>45698</v>
      </c>
      <c r="U41" s="30">
        <v>45698</v>
      </c>
      <c r="V41" s="30">
        <v>45708</v>
      </c>
      <c r="W41" s="30"/>
      <c r="X41" s="35">
        <v>39</v>
      </c>
      <c r="Y41" s="35" t="s">
        <v>95</v>
      </c>
      <c r="Z41" s="31">
        <v>730080</v>
      </c>
      <c r="AA41" s="31">
        <v>730080</v>
      </c>
      <c r="AB41" s="31">
        <v>4500</v>
      </c>
      <c r="AC41" s="31">
        <v>4500</v>
      </c>
      <c r="AD41" s="29" t="s">
        <v>96</v>
      </c>
      <c r="AE41" s="31">
        <v>14602</v>
      </c>
      <c r="AF41" s="31">
        <v>725580</v>
      </c>
      <c r="AG41" s="29">
        <v>0</v>
      </c>
      <c r="AH41" s="29"/>
      <c r="AI41" s="29"/>
      <c r="AJ41" s="29"/>
      <c r="AK41" s="29" t="s">
        <v>66</v>
      </c>
      <c r="AL41" s="29"/>
      <c r="AM41" s="29" t="s">
        <v>17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37">
        <v>725580</v>
      </c>
      <c r="AU41" s="28">
        <v>0</v>
      </c>
      <c r="AV41" s="28">
        <v>0</v>
      </c>
      <c r="AW41" s="38">
        <v>0</v>
      </c>
      <c r="AX41" s="38">
        <v>0</v>
      </c>
      <c r="AY41" s="28"/>
      <c r="AZ41" s="34"/>
      <c r="BA41" s="28"/>
      <c r="BB41" s="38">
        <v>0</v>
      </c>
    </row>
    <row r="42" spans="1:54" s="36" customFormat="1" ht="10" x14ac:dyDescent="0.2">
      <c r="A42" s="28">
        <v>805025186</v>
      </c>
      <c r="B42" s="33" t="s">
        <v>60</v>
      </c>
      <c r="C42" s="28" t="s">
        <v>13</v>
      </c>
      <c r="D42" s="29">
        <v>9306</v>
      </c>
      <c r="E42" s="28" t="s">
        <v>129</v>
      </c>
      <c r="F42" s="28" t="s">
        <v>130</v>
      </c>
      <c r="G42" s="34">
        <v>45698</v>
      </c>
      <c r="H42" s="34">
        <v>45699</v>
      </c>
      <c r="I42" s="37">
        <v>730080</v>
      </c>
      <c r="J42" s="37">
        <v>725580</v>
      </c>
      <c r="K42" s="28" t="s">
        <v>14</v>
      </c>
      <c r="L42" s="28" t="s">
        <v>15</v>
      </c>
      <c r="M42" s="28" t="s">
        <v>16</v>
      </c>
      <c r="N42" s="28" t="s">
        <v>17</v>
      </c>
      <c r="O42" s="28" t="e">
        <v>#N/A</v>
      </c>
      <c r="P42" s="28" t="s">
        <v>187</v>
      </c>
      <c r="Q42" s="29">
        <v>0</v>
      </c>
      <c r="R42" s="29"/>
      <c r="S42" s="29" t="s">
        <v>63</v>
      </c>
      <c r="T42" s="30">
        <v>45698</v>
      </c>
      <c r="U42" s="30">
        <v>45698</v>
      </c>
      <c r="V42" s="30">
        <v>45708</v>
      </c>
      <c r="W42" s="30"/>
      <c r="X42" s="35">
        <v>39</v>
      </c>
      <c r="Y42" s="35" t="s">
        <v>95</v>
      </c>
      <c r="Z42" s="31">
        <v>730080</v>
      </c>
      <c r="AA42" s="31">
        <v>730080</v>
      </c>
      <c r="AB42" s="31">
        <v>4500</v>
      </c>
      <c r="AC42" s="31">
        <v>4500</v>
      </c>
      <c r="AD42" s="29" t="s">
        <v>96</v>
      </c>
      <c r="AE42" s="31">
        <v>14602</v>
      </c>
      <c r="AF42" s="31">
        <v>725580</v>
      </c>
      <c r="AG42" s="29">
        <v>0</v>
      </c>
      <c r="AH42" s="29"/>
      <c r="AI42" s="29"/>
      <c r="AJ42" s="29"/>
      <c r="AK42" s="29" t="s">
        <v>66</v>
      </c>
      <c r="AL42" s="29"/>
      <c r="AM42" s="29" t="s">
        <v>17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37">
        <v>725580</v>
      </c>
      <c r="AU42" s="28">
        <v>0</v>
      </c>
      <c r="AV42" s="28">
        <v>0</v>
      </c>
      <c r="AW42" s="38">
        <v>0</v>
      </c>
      <c r="AX42" s="38">
        <v>0</v>
      </c>
      <c r="AY42" s="28"/>
      <c r="AZ42" s="34"/>
      <c r="BA42" s="28"/>
      <c r="BB42" s="38">
        <v>0</v>
      </c>
    </row>
    <row r="43" spans="1:54" s="36" customFormat="1" ht="10" x14ac:dyDescent="0.2">
      <c r="A43" s="28">
        <v>805025186</v>
      </c>
      <c r="B43" s="33" t="s">
        <v>60</v>
      </c>
      <c r="C43" s="28" t="s">
        <v>13</v>
      </c>
      <c r="D43" s="29">
        <v>9308</v>
      </c>
      <c r="E43" s="28" t="s">
        <v>131</v>
      </c>
      <c r="F43" s="28" t="s">
        <v>132</v>
      </c>
      <c r="G43" s="34">
        <v>45698</v>
      </c>
      <c r="H43" s="34">
        <v>45699</v>
      </c>
      <c r="I43" s="37">
        <v>730080</v>
      </c>
      <c r="J43" s="37">
        <v>725580</v>
      </c>
      <c r="K43" s="28" t="s">
        <v>14</v>
      </c>
      <c r="L43" s="28" t="s">
        <v>15</v>
      </c>
      <c r="M43" s="28" t="s">
        <v>16</v>
      </c>
      <c r="N43" s="28" t="s">
        <v>17</v>
      </c>
      <c r="O43" s="28" t="e">
        <v>#N/A</v>
      </c>
      <c r="P43" s="28" t="s">
        <v>187</v>
      </c>
      <c r="Q43" s="29">
        <v>0</v>
      </c>
      <c r="R43" s="29"/>
      <c r="S43" s="29" t="s">
        <v>63</v>
      </c>
      <c r="T43" s="30">
        <v>45698</v>
      </c>
      <c r="U43" s="30">
        <v>45698</v>
      </c>
      <c r="V43" s="30">
        <v>45708</v>
      </c>
      <c r="W43" s="30"/>
      <c r="X43" s="35">
        <v>39</v>
      </c>
      <c r="Y43" s="35" t="s">
        <v>95</v>
      </c>
      <c r="Z43" s="31">
        <v>730080</v>
      </c>
      <c r="AA43" s="31">
        <v>730080</v>
      </c>
      <c r="AB43" s="31">
        <v>4500</v>
      </c>
      <c r="AC43" s="31">
        <v>4500</v>
      </c>
      <c r="AD43" s="29" t="s">
        <v>96</v>
      </c>
      <c r="AE43" s="31">
        <v>14602</v>
      </c>
      <c r="AF43" s="31">
        <v>725580</v>
      </c>
      <c r="AG43" s="29">
        <v>0</v>
      </c>
      <c r="AH43" s="29"/>
      <c r="AI43" s="29"/>
      <c r="AJ43" s="29"/>
      <c r="AK43" s="29" t="s">
        <v>66</v>
      </c>
      <c r="AL43" s="29"/>
      <c r="AM43" s="29" t="s">
        <v>17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37">
        <v>725580</v>
      </c>
      <c r="AU43" s="28">
        <v>0</v>
      </c>
      <c r="AV43" s="28">
        <v>0</v>
      </c>
      <c r="AW43" s="38">
        <v>0</v>
      </c>
      <c r="AX43" s="38">
        <v>0</v>
      </c>
      <c r="AY43" s="28"/>
      <c r="AZ43" s="34"/>
      <c r="BA43" s="28"/>
      <c r="BB43" s="38">
        <v>0</v>
      </c>
    </row>
    <row r="44" spans="1:54" s="36" customFormat="1" ht="10" x14ac:dyDescent="0.2">
      <c r="A44" s="28">
        <v>805025186</v>
      </c>
      <c r="B44" s="33" t="s">
        <v>60</v>
      </c>
      <c r="C44" s="28" t="s">
        <v>13</v>
      </c>
      <c r="D44" s="29">
        <v>9049</v>
      </c>
      <c r="E44" s="28" t="s">
        <v>143</v>
      </c>
      <c r="F44" s="28" t="s">
        <v>144</v>
      </c>
      <c r="G44" s="34">
        <v>45665</v>
      </c>
      <c r="H44" s="34">
        <v>45665</v>
      </c>
      <c r="I44" s="37">
        <v>1460160</v>
      </c>
      <c r="J44" s="37">
        <v>1441960</v>
      </c>
      <c r="K44" s="28" t="s">
        <v>14</v>
      </c>
      <c r="L44" s="28" t="s">
        <v>15</v>
      </c>
      <c r="M44" s="28" t="s">
        <v>16</v>
      </c>
      <c r="N44" s="28" t="s">
        <v>17</v>
      </c>
      <c r="O44" s="28" t="s">
        <v>187</v>
      </c>
      <c r="P44" s="28" t="s">
        <v>187</v>
      </c>
      <c r="Q44" s="29">
        <v>0</v>
      </c>
      <c r="R44" s="29"/>
      <c r="S44" s="29" t="s">
        <v>63</v>
      </c>
      <c r="T44" s="30">
        <v>45665</v>
      </c>
      <c r="U44" s="30">
        <v>45665</v>
      </c>
      <c r="V44" s="30">
        <v>45682</v>
      </c>
      <c r="W44" s="30"/>
      <c r="X44" s="35">
        <v>65</v>
      </c>
      <c r="Y44" s="35" t="s">
        <v>111</v>
      </c>
      <c r="Z44" s="31">
        <v>1460160</v>
      </c>
      <c r="AA44" s="31">
        <v>1460160</v>
      </c>
      <c r="AB44" s="31">
        <v>18200</v>
      </c>
      <c r="AC44" s="31">
        <v>18200</v>
      </c>
      <c r="AD44" s="29" t="s">
        <v>112</v>
      </c>
      <c r="AE44" s="31">
        <v>29203</v>
      </c>
      <c r="AF44" s="31">
        <v>1441960</v>
      </c>
      <c r="AG44" s="29">
        <v>0</v>
      </c>
      <c r="AH44" s="29"/>
      <c r="AI44" s="29"/>
      <c r="AJ44" s="29"/>
      <c r="AK44" s="29" t="s">
        <v>66</v>
      </c>
      <c r="AL44" s="29"/>
      <c r="AM44" s="29" t="s">
        <v>17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37">
        <v>1441960</v>
      </c>
      <c r="AU44" s="28">
        <v>0</v>
      </c>
      <c r="AV44" s="28">
        <v>0</v>
      </c>
      <c r="AW44" s="38">
        <v>0</v>
      </c>
      <c r="AX44" s="38">
        <v>0</v>
      </c>
      <c r="AY44" s="28"/>
      <c r="AZ44" s="34"/>
      <c r="BA44" s="28"/>
      <c r="BB44" s="38">
        <v>0</v>
      </c>
    </row>
    <row r="45" spans="1:54" s="36" customFormat="1" ht="10" x14ac:dyDescent="0.2">
      <c r="A45" s="28">
        <v>805025186</v>
      </c>
      <c r="B45" s="33" t="s">
        <v>60</v>
      </c>
      <c r="C45" s="28" t="s">
        <v>13</v>
      </c>
      <c r="D45" s="29">
        <v>8762</v>
      </c>
      <c r="E45" s="28" t="s">
        <v>147</v>
      </c>
      <c r="F45" s="28" t="s">
        <v>148</v>
      </c>
      <c r="G45" s="34">
        <v>45638</v>
      </c>
      <c r="H45" s="34">
        <v>45639</v>
      </c>
      <c r="I45" s="37">
        <v>1460160</v>
      </c>
      <c r="J45" s="37">
        <v>1455660</v>
      </c>
      <c r="K45" s="28" t="s">
        <v>14</v>
      </c>
      <c r="L45" s="28" t="s">
        <v>15</v>
      </c>
      <c r="M45" s="28" t="s">
        <v>16</v>
      </c>
      <c r="N45" s="28" t="s">
        <v>17</v>
      </c>
      <c r="O45" s="28" t="s">
        <v>187</v>
      </c>
      <c r="P45" s="28" t="s">
        <v>187</v>
      </c>
      <c r="Q45" s="29">
        <v>0</v>
      </c>
      <c r="R45" s="29"/>
      <c r="S45" s="29" t="s">
        <v>63</v>
      </c>
      <c r="T45" s="30">
        <v>45638</v>
      </c>
      <c r="U45" s="30">
        <v>45639</v>
      </c>
      <c r="V45" s="30">
        <v>45650</v>
      </c>
      <c r="W45" s="30"/>
      <c r="X45" s="35">
        <v>97</v>
      </c>
      <c r="Y45" s="35" t="s">
        <v>64</v>
      </c>
      <c r="Z45" s="31">
        <v>1460160</v>
      </c>
      <c r="AA45" s="31">
        <v>1460160</v>
      </c>
      <c r="AB45" s="31">
        <v>9000</v>
      </c>
      <c r="AC45" s="31">
        <v>9000</v>
      </c>
      <c r="AD45" s="29" t="s">
        <v>65</v>
      </c>
      <c r="AE45" s="31">
        <v>29203</v>
      </c>
      <c r="AF45" s="31">
        <v>1451160</v>
      </c>
      <c r="AG45" s="29">
        <v>0</v>
      </c>
      <c r="AH45" s="29"/>
      <c r="AI45" s="29"/>
      <c r="AJ45" s="29"/>
      <c r="AK45" s="29" t="s">
        <v>66</v>
      </c>
      <c r="AL45" s="29"/>
      <c r="AM45" s="29" t="s">
        <v>17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37">
        <v>1455660</v>
      </c>
      <c r="AU45" s="28">
        <v>0</v>
      </c>
      <c r="AV45" s="28">
        <v>0</v>
      </c>
      <c r="AW45" s="38">
        <v>0</v>
      </c>
      <c r="AX45" s="38">
        <v>0</v>
      </c>
      <c r="AY45" s="28"/>
      <c r="AZ45" s="34"/>
      <c r="BA45" s="28"/>
      <c r="BB45" s="38">
        <v>0</v>
      </c>
    </row>
    <row r="46" spans="1:54" s="36" customFormat="1" ht="10" x14ac:dyDescent="0.2">
      <c r="A46" s="28">
        <v>805025186</v>
      </c>
      <c r="B46" s="33" t="s">
        <v>60</v>
      </c>
      <c r="C46" s="28" t="s">
        <v>13</v>
      </c>
      <c r="D46" s="29">
        <v>9039</v>
      </c>
      <c r="E46" s="28" t="s">
        <v>149</v>
      </c>
      <c r="F46" s="28" t="s">
        <v>150</v>
      </c>
      <c r="G46" s="34">
        <v>45665</v>
      </c>
      <c r="H46" s="34">
        <v>45665</v>
      </c>
      <c r="I46" s="37">
        <v>1460160</v>
      </c>
      <c r="J46" s="37">
        <v>1455660</v>
      </c>
      <c r="K46" s="28" t="s">
        <v>14</v>
      </c>
      <c r="L46" s="28" t="s">
        <v>15</v>
      </c>
      <c r="M46" s="28" t="s">
        <v>16</v>
      </c>
      <c r="N46" s="28" t="s">
        <v>17</v>
      </c>
      <c r="O46" s="28" t="s">
        <v>187</v>
      </c>
      <c r="P46" s="28" t="s">
        <v>187</v>
      </c>
      <c r="Q46" s="29">
        <v>0</v>
      </c>
      <c r="R46" s="29"/>
      <c r="S46" s="29" t="s">
        <v>63</v>
      </c>
      <c r="T46" s="30">
        <v>45665</v>
      </c>
      <c r="U46" s="30">
        <v>45665</v>
      </c>
      <c r="V46" s="30">
        <v>45681</v>
      </c>
      <c r="W46" s="30"/>
      <c r="X46" s="35">
        <v>66</v>
      </c>
      <c r="Y46" s="35" t="s">
        <v>111</v>
      </c>
      <c r="Z46" s="31">
        <v>1460160</v>
      </c>
      <c r="AA46" s="31">
        <v>1460160</v>
      </c>
      <c r="AB46" s="31">
        <v>4500</v>
      </c>
      <c r="AC46" s="31">
        <v>4500</v>
      </c>
      <c r="AD46" s="29" t="s">
        <v>112</v>
      </c>
      <c r="AE46" s="31">
        <v>29203</v>
      </c>
      <c r="AF46" s="31">
        <v>1455660</v>
      </c>
      <c r="AG46" s="29">
        <v>0</v>
      </c>
      <c r="AH46" s="29"/>
      <c r="AI46" s="29"/>
      <c r="AJ46" s="29"/>
      <c r="AK46" s="29" t="s">
        <v>66</v>
      </c>
      <c r="AL46" s="29"/>
      <c r="AM46" s="29" t="s">
        <v>17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37">
        <v>1455660</v>
      </c>
      <c r="AU46" s="28">
        <v>0</v>
      </c>
      <c r="AV46" s="28">
        <v>0</v>
      </c>
      <c r="AW46" s="38">
        <v>0</v>
      </c>
      <c r="AX46" s="38">
        <v>0</v>
      </c>
      <c r="AY46" s="28"/>
      <c r="AZ46" s="34"/>
      <c r="BA46" s="28"/>
      <c r="BB46" s="38">
        <v>0</v>
      </c>
    </row>
    <row r="47" spans="1:54" s="36" customFormat="1" ht="10" x14ac:dyDescent="0.2">
      <c r="A47" s="28">
        <v>805025186</v>
      </c>
      <c r="B47" s="33" t="s">
        <v>60</v>
      </c>
      <c r="C47" s="28" t="s">
        <v>13</v>
      </c>
      <c r="D47" s="29">
        <v>9041</v>
      </c>
      <c r="E47" s="28" t="s">
        <v>151</v>
      </c>
      <c r="F47" s="28" t="s">
        <v>152</v>
      </c>
      <c r="G47" s="34">
        <v>45665</v>
      </c>
      <c r="H47" s="34">
        <v>45665</v>
      </c>
      <c r="I47" s="37">
        <v>1460160</v>
      </c>
      <c r="J47" s="37">
        <v>1455660</v>
      </c>
      <c r="K47" s="28" t="s">
        <v>14</v>
      </c>
      <c r="L47" s="28" t="s">
        <v>15</v>
      </c>
      <c r="M47" s="28" t="s">
        <v>16</v>
      </c>
      <c r="N47" s="28" t="s">
        <v>17</v>
      </c>
      <c r="O47" s="28" t="s">
        <v>187</v>
      </c>
      <c r="P47" s="28" t="s">
        <v>187</v>
      </c>
      <c r="Q47" s="29">
        <v>0</v>
      </c>
      <c r="R47" s="29"/>
      <c r="S47" s="29" t="s">
        <v>63</v>
      </c>
      <c r="T47" s="30">
        <v>45665</v>
      </c>
      <c r="U47" s="30">
        <v>45665</v>
      </c>
      <c r="V47" s="30">
        <v>45682</v>
      </c>
      <c r="W47" s="30"/>
      <c r="X47" s="35">
        <v>65</v>
      </c>
      <c r="Y47" s="35" t="s">
        <v>111</v>
      </c>
      <c r="Z47" s="31">
        <v>1460160</v>
      </c>
      <c r="AA47" s="31">
        <v>1460160</v>
      </c>
      <c r="AB47" s="31">
        <v>4500</v>
      </c>
      <c r="AC47" s="31">
        <v>4500</v>
      </c>
      <c r="AD47" s="29" t="s">
        <v>112</v>
      </c>
      <c r="AE47" s="31">
        <v>29203</v>
      </c>
      <c r="AF47" s="31">
        <v>1455660</v>
      </c>
      <c r="AG47" s="29">
        <v>0</v>
      </c>
      <c r="AH47" s="29"/>
      <c r="AI47" s="29"/>
      <c r="AJ47" s="29"/>
      <c r="AK47" s="29" t="s">
        <v>66</v>
      </c>
      <c r="AL47" s="29"/>
      <c r="AM47" s="29" t="s">
        <v>17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37">
        <v>1455660</v>
      </c>
      <c r="AU47" s="28">
        <v>0</v>
      </c>
      <c r="AV47" s="28">
        <v>0</v>
      </c>
      <c r="AW47" s="38">
        <v>0</v>
      </c>
      <c r="AX47" s="38">
        <v>0</v>
      </c>
      <c r="AY47" s="28"/>
      <c r="AZ47" s="34"/>
      <c r="BA47" s="28"/>
      <c r="BB47" s="38">
        <v>0</v>
      </c>
    </row>
    <row r="48" spans="1:54" s="36" customFormat="1" ht="10" x14ac:dyDescent="0.2">
      <c r="A48" s="28">
        <v>805025186</v>
      </c>
      <c r="B48" s="33" t="s">
        <v>60</v>
      </c>
      <c r="C48" s="28" t="s">
        <v>13</v>
      </c>
      <c r="D48" s="29">
        <v>9043</v>
      </c>
      <c r="E48" s="28" t="s">
        <v>153</v>
      </c>
      <c r="F48" s="28" t="s">
        <v>154</v>
      </c>
      <c r="G48" s="34">
        <v>45665</v>
      </c>
      <c r="H48" s="34">
        <v>45665</v>
      </c>
      <c r="I48" s="37">
        <v>1460160</v>
      </c>
      <c r="J48" s="37">
        <v>1455660</v>
      </c>
      <c r="K48" s="28" t="s">
        <v>14</v>
      </c>
      <c r="L48" s="28" t="s">
        <v>15</v>
      </c>
      <c r="M48" s="28" t="s">
        <v>16</v>
      </c>
      <c r="N48" s="28" t="s">
        <v>17</v>
      </c>
      <c r="O48" s="28" t="s">
        <v>187</v>
      </c>
      <c r="P48" s="28" t="s">
        <v>187</v>
      </c>
      <c r="Q48" s="29">
        <v>0</v>
      </c>
      <c r="R48" s="29"/>
      <c r="S48" s="29" t="s">
        <v>63</v>
      </c>
      <c r="T48" s="30">
        <v>45665</v>
      </c>
      <c r="U48" s="30">
        <v>45665</v>
      </c>
      <c r="V48" s="30">
        <v>45682</v>
      </c>
      <c r="W48" s="30"/>
      <c r="X48" s="35">
        <v>65</v>
      </c>
      <c r="Y48" s="35" t="s">
        <v>111</v>
      </c>
      <c r="Z48" s="31">
        <v>1460160</v>
      </c>
      <c r="AA48" s="31">
        <v>1460160</v>
      </c>
      <c r="AB48" s="31">
        <v>4500</v>
      </c>
      <c r="AC48" s="31">
        <v>4500</v>
      </c>
      <c r="AD48" s="29" t="s">
        <v>112</v>
      </c>
      <c r="AE48" s="31">
        <v>29203</v>
      </c>
      <c r="AF48" s="31">
        <v>1455660</v>
      </c>
      <c r="AG48" s="29">
        <v>0</v>
      </c>
      <c r="AH48" s="29"/>
      <c r="AI48" s="29"/>
      <c r="AJ48" s="29"/>
      <c r="AK48" s="29" t="s">
        <v>66</v>
      </c>
      <c r="AL48" s="29"/>
      <c r="AM48" s="29" t="s">
        <v>17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37">
        <v>1455660</v>
      </c>
      <c r="AU48" s="28">
        <v>0</v>
      </c>
      <c r="AV48" s="28">
        <v>0</v>
      </c>
      <c r="AW48" s="38">
        <v>0</v>
      </c>
      <c r="AX48" s="38">
        <v>0</v>
      </c>
      <c r="AY48" s="28"/>
      <c r="AZ48" s="34"/>
      <c r="BA48" s="28"/>
      <c r="BB48" s="38">
        <v>0</v>
      </c>
    </row>
    <row r="49" spans="1:54" s="36" customFormat="1" ht="10" x14ac:dyDescent="0.2">
      <c r="A49" s="28">
        <v>805025186</v>
      </c>
      <c r="B49" s="33" t="s">
        <v>60</v>
      </c>
      <c r="C49" s="28" t="s">
        <v>13</v>
      </c>
      <c r="D49" s="29">
        <v>9045</v>
      </c>
      <c r="E49" s="28" t="s">
        <v>155</v>
      </c>
      <c r="F49" s="28" t="s">
        <v>156</v>
      </c>
      <c r="G49" s="34">
        <v>45665</v>
      </c>
      <c r="H49" s="34">
        <v>45665</v>
      </c>
      <c r="I49" s="37">
        <v>1460160</v>
      </c>
      <c r="J49" s="37">
        <v>1455660</v>
      </c>
      <c r="K49" s="28" t="s">
        <v>14</v>
      </c>
      <c r="L49" s="28" t="s">
        <v>15</v>
      </c>
      <c r="M49" s="28" t="s">
        <v>16</v>
      </c>
      <c r="N49" s="28" t="s">
        <v>17</v>
      </c>
      <c r="O49" s="28" t="s">
        <v>187</v>
      </c>
      <c r="P49" s="28" t="s">
        <v>187</v>
      </c>
      <c r="Q49" s="29">
        <v>0</v>
      </c>
      <c r="R49" s="29"/>
      <c r="S49" s="29" t="s">
        <v>63</v>
      </c>
      <c r="T49" s="30">
        <v>45665</v>
      </c>
      <c r="U49" s="30">
        <v>45665</v>
      </c>
      <c r="V49" s="30">
        <v>45682</v>
      </c>
      <c r="W49" s="30"/>
      <c r="X49" s="35">
        <v>65</v>
      </c>
      <c r="Y49" s="35" t="s">
        <v>111</v>
      </c>
      <c r="Z49" s="31">
        <v>1460160</v>
      </c>
      <c r="AA49" s="31">
        <v>1460160</v>
      </c>
      <c r="AB49" s="31">
        <v>4500</v>
      </c>
      <c r="AC49" s="31">
        <v>4500</v>
      </c>
      <c r="AD49" s="29" t="s">
        <v>112</v>
      </c>
      <c r="AE49" s="31">
        <v>29203</v>
      </c>
      <c r="AF49" s="31">
        <v>1455660</v>
      </c>
      <c r="AG49" s="29">
        <v>0</v>
      </c>
      <c r="AH49" s="29"/>
      <c r="AI49" s="29"/>
      <c r="AJ49" s="29"/>
      <c r="AK49" s="29" t="s">
        <v>66</v>
      </c>
      <c r="AL49" s="29"/>
      <c r="AM49" s="29" t="s">
        <v>17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37">
        <v>1455660</v>
      </c>
      <c r="AU49" s="28">
        <v>0</v>
      </c>
      <c r="AV49" s="28">
        <v>0</v>
      </c>
      <c r="AW49" s="38">
        <v>0</v>
      </c>
      <c r="AX49" s="38">
        <v>0</v>
      </c>
      <c r="AY49" s="28"/>
      <c r="AZ49" s="34"/>
      <c r="BA49" s="28"/>
      <c r="BB49" s="38">
        <v>0</v>
      </c>
    </row>
    <row r="50" spans="1:54" s="36" customFormat="1" ht="10" x14ac:dyDescent="0.2">
      <c r="A50" s="28">
        <v>805025186</v>
      </c>
      <c r="B50" s="33" t="s">
        <v>60</v>
      </c>
      <c r="C50" s="28" t="s">
        <v>13</v>
      </c>
      <c r="D50" s="29">
        <v>9047</v>
      </c>
      <c r="E50" s="28" t="s">
        <v>157</v>
      </c>
      <c r="F50" s="28" t="s">
        <v>158</v>
      </c>
      <c r="G50" s="34">
        <v>45665</v>
      </c>
      <c r="H50" s="34">
        <v>45665</v>
      </c>
      <c r="I50" s="37">
        <v>1460160</v>
      </c>
      <c r="J50" s="37">
        <v>1455660</v>
      </c>
      <c r="K50" s="28" t="s">
        <v>14</v>
      </c>
      <c r="L50" s="28" t="s">
        <v>15</v>
      </c>
      <c r="M50" s="28" t="s">
        <v>16</v>
      </c>
      <c r="N50" s="28" t="s">
        <v>17</v>
      </c>
      <c r="O50" s="28" t="s">
        <v>187</v>
      </c>
      <c r="P50" s="28" t="s">
        <v>187</v>
      </c>
      <c r="Q50" s="29">
        <v>0</v>
      </c>
      <c r="R50" s="29"/>
      <c r="S50" s="29" t="s">
        <v>63</v>
      </c>
      <c r="T50" s="30">
        <v>45665</v>
      </c>
      <c r="U50" s="30">
        <v>45665</v>
      </c>
      <c r="V50" s="30">
        <v>45682</v>
      </c>
      <c r="W50" s="30"/>
      <c r="X50" s="35">
        <v>65</v>
      </c>
      <c r="Y50" s="35" t="s">
        <v>111</v>
      </c>
      <c r="Z50" s="31">
        <v>1460160</v>
      </c>
      <c r="AA50" s="31">
        <v>1460160</v>
      </c>
      <c r="AB50" s="31">
        <v>4500</v>
      </c>
      <c r="AC50" s="31">
        <v>4500</v>
      </c>
      <c r="AD50" s="29" t="s">
        <v>112</v>
      </c>
      <c r="AE50" s="31">
        <v>29203</v>
      </c>
      <c r="AF50" s="31">
        <v>1455660</v>
      </c>
      <c r="AG50" s="29">
        <v>0</v>
      </c>
      <c r="AH50" s="29"/>
      <c r="AI50" s="29"/>
      <c r="AJ50" s="29"/>
      <c r="AK50" s="29" t="s">
        <v>66</v>
      </c>
      <c r="AL50" s="29"/>
      <c r="AM50" s="29" t="s">
        <v>17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37">
        <v>1455660</v>
      </c>
      <c r="AU50" s="28">
        <v>0</v>
      </c>
      <c r="AV50" s="28">
        <v>0</v>
      </c>
      <c r="AW50" s="38">
        <v>0</v>
      </c>
      <c r="AX50" s="38">
        <v>0</v>
      </c>
      <c r="AY50" s="28"/>
      <c r="AZ50" s="34"/>
      <c r="BA50" s="28"/>
      <c r="BB50" s="38">
        <v>0</v>
      </c>
    </row>
    <row r="51" spans="1:54" s="36" customFormat="1" ht="10" x14ac:dyDescent="0.2">
      <c r="A51" s="28">
        <v>805025186</v>
      </c>
      <c r="B51" s="33" t="s">
        <v>60</v>
      </c>
      <c r="C51" s="28" t="s">
        <v>13</v>
      </c>
      <c r="D51" s="29">
        <v>9276</v>
      </c>
      <c r="E51" s="28" t="s">
        <v>159</v>
      </c>
      <c r="F51" s="28" t="s">
        <v>160</v>
      </c>
      <c r="G51" s="34">
        <v>45695</v>
      </c>
      <c r="H51" s="34">
        <v>45699</v>
      </c>
      <c r="I51" s="37">
        <v>1460160</v>
      </c>
      <c r="J51" s="37">
        <v>1455660</v>
      </c>
      <c r="K51" s="28" t="s">
        <v>14</v>
      </c>
      <c r="L51" s="28" t="s">
        <v>15</v>
      </c>
      <c r="M51" s="28" t="s">
        <v>16</v>
      </c>
      <c r="N51" s="28" t="s">
        <v>17</v>
      </c>
      <c r="O51" s="28" t="e">
        <v>#N/A</v>
      </c>
      <c r="P51" s="28" t="s">
        <v>187</v>
      </c>
      <c r="Q51" s="29">
        <v>0</v>
      </c>
      <c r="R51" s="29"/>
      <c r="S51" s="29" t="s">
        <v>63</v>
      </c>
      <c r="T51" s="30">
        <v>45695</v>
      </c>
      <c r="U51" s="30">
        <v>45698</v>
      </c>
      <c r="V51" s="30">
        <v>45708</v>
      </c>
      <c r="W51" s="30"/>
      <c r="X51" s="35">
        <v>39</v>
      </c>
      <c r="Y51" s="35" t="s">
        <v>95</v>
      </c>
      <c r="Z51" s="31">
        <v>1460160</v>
      </c>
      <c r="AA51" s="31">
        <v>1460160</v>
      </c>
      <c r="AB51" s="31">
        <v>4500</v>
      </c>
      <c r="AC51" s="31">
        <v>4500</v>
      </c>
      <c r="AD51" s="29" t="s">
        <v>96</v>
      </c>
      <c r="AE51" s="31">
        <v>29203</v>
      </c>
      <c r="AF51" s="31">
        <v>1455660</v>
      </c>
      <c r="AG51" s="29">
        <v>0</v>
      </c>
      <c r="AH51" s="29"/>
      <c r="AI51" s="29"/>
      <c r="AJ51" s="29"/>
      <c r="AK51" s="29" t="s">
        <v>66</v>
      </c>
      <c r="AL51" s="29"/>
      <c r="AM51" s="29" t="s">
        <v>17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37">
        <v>1455660</v>
      </c>
      <c r="AU51" s="28">
        <v>0</v>
      </c>
      <c r="AV51" s="28">
        <v>0</v>
      </c>
      <c r="AW51" s="38">
        <v>0</v>
      </c>
      <c r="AX51" s="38">
        <v>0</v>
      </c>
      <c r="AY51" s="28"/>
      <c r="AZ51" s="34"/>
      <c r="BA51" s="28"/>
      <c r="BB51" s="38">
        <v>0</v>
      </c>
    </row>
    <row r="52" spans="1:54" s="36" customFormat="1" ht="10" x14ac:dyDescent="0.2">
      <c r="A52" s="28">
        <v>805025186</v>
      </c>
      <c r="B52" s="33" t="s">
        <v>60</v>
      </c>
      <c r="C52" s="28" t="s">
        <v>13</v>
      </c>
      <c r="D52" s="29">
        <v>9278</v>
      </c>
      <c r="E52" s="28" t="s">
        <v>161</v>
      </c>
      <c r="F52" s="28" t="s">
        <v>162</v>
      </c>
      <c r="G52" s="34">
        <v>45695</v>
      </c>
      <c r="H52" s="34">
        <v>45699</v>
      </c>
      <c r="I52" s="37">
        <v>1460160</v>
      </c>
      <c r="J52" s="37">
        <v>1455660</v>
      </c>
      <c r="K52" s="28" t="s">
        <v>14</v>
      </c>
      <c r="L52" s="28" t="s">
        <v>15</v>
      </c>
      <c r="M52" s="28" t="s">
        <v>16</v>
      </c>
      <c r="N52" s="28" t="s">
        <v>17</v>
      </c>
      <c r="O52" s="28" t="e">
        <v>#N/A</v>
      </c>
      <c r="P52" s="28" t="s">
        <v>187</v>
      </c>
      <c r="Q52" s="29">
        <v>0</v>
      </c>
      <c r="R52" s="29"/>
      <c r="S52" s="29" t="s">
        <v>63</v>
      </c>
      <c r="T52" s="30">
        <v>45695</v>
      </c>
      <c r="U52" s="30">
        <v>45698</v>
      </c>
      <c r="V52" s="30">
        <v>45708</v>
      </c>
      <c r="W52" s="30"/>
      <c r="X52" s="35">
        <v>39</v>
      </c>
      <c r="Y52" s="35" t="s">
        <v>95</v>
      </c>
      <c r="Z52" s="31">
        <v>1460160</v>
      </c>
      <c r="AA52" s="31">
        <v>1460160</v>
      </c>
      <c r="AB52" s="31">
        <v>4500</v>
      </c>
      <c r="AC52" s="31">
        <v>4500</v>
      </c>
      <c r="AD52" s="29" t="s">
        <v>96</v>
      </c>
      <c r="AE52" s="31">
        <v>29203</v>
      </c>
      <c r="AF52" s="31">
        <v>1455660</v>
      </c>
      <c r="AG52" s="29">
        <v>0</v>
      </c>
      <c r="AH52" s="29"/>
      <c r="AI52" s="29"/>
      <c r="AJ52" s="29"/>
      <c r="AK52" s="29" t="s">
        <v>66</v>
      </c>
      <c r="AL52" s="29"/>
      <c r="AM52" s="29" t="s">
        <v>17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37">
        <v>1455660</v>
      </c>
      <c r="AU52" s="28">
        <v>0</v>
      </c>
      <c r="AV52" s="28">
        <v>0</v>
      </c>
      <c r="AW52" s="38">
        <v>0</v>
      </c>
      <c r="AX52" s="38">
        <v>0</v>
      </c>
      <c r="AY52" s="28"/>
      <c r="AZ52" s="34"/>
      <c r="BA52" s="28"/>
      <c r="BB52" s="38">
        <v>0</v>
      </c>
    </row>
    <row r="53" spans="1:54" s="36" customFormat="1" ht="10" x14ac:dyDescent="0.2">
      <c r="A53" s="28">
        <v>805025186</v>
      </c>
      <c r="B53" s="33" t="s">
        <v>60</v>
      </c>
      <c r="C53" s="28" t="s">
        <v>13</v>
      </c>
      <c r="D53" s="29">
        <v>9280</v>
      </c>
      <c r="E53" s="28" t="s">
        <v>163</v>
      </c>
      <c r="F53" s="28" t="s">
        <v>164</v>
      </c>
      <c r="G53" s="34">
        <v>45698</v>
      </c>
      <c r="H53" s="34">
        <v>45699</v>
      </c>
      <c r="I53" s="37">
        <v>1460160</v>
      </c>
      <c r="J53" s="37">
        <v>1455660</v>
      </c>
      <c r="K53" s="28" t="s">
        <v>14</v>
      </c>
      <c r="L53" s="28" t="s">
        <v>15</v>
      </c>
      <c r="M53" s="28" t="s">
        <v>16</v>
      </c>
      <c r="N53" s="28" t="s">
        <v>17</v>
      </c>
      <c r="O53" s="28" t="e">
        <v>#N/A</v>
      </c>
      <c r="P53" s="28" t="s">
        <v>187</v>
      </c>
      <c r="Q53" s="29">
        <v>0</v>
      </c>
      <c r="R53" s="29"/>
      <c r="S53" s="29" t="s">
        <v>63</v>
      </c>
      <c r="T53" s="30">
        <v>45698</v>
      </c>
      <c r="U53" s="30">
        <v>45698</v>
      </c>
      <c r="V53" s="30">
        <v>45708</v>
      </c>
      <c r="W53" s="30"/>
      <c r="X53" s="35">
        <v>39</v>
      </c>
      <c r="Y53" s="35" t="s">
        <v>95</v>
      </c>
      <c r="Z53" s="31">
        <v>1460160</v>
      </c>
      <c r="AA53" s="31">
        <v>1460160</v>
      </c>
      <c r="AB53" s="31">
        <v>4500</v>
      </c>
      <c r="AC53" s="31">
        <v>4500</v>
      </c>
      <c r="AD53" s="29" t="s">
        <v>96</v>
      </c>
      <c r="AE53" s="31">
        <v>29203</v>
      </c>
      <c r="AF53" s="31">
        <v>1455660</v>
      </c>
      <c r="AG53" s="29">
        <v>0</v>
      </c>
      <c r="AH53" s="29"/>
      <c r="AI53" s="29"/>
      <c r="AJ53" s="29"/>
      <c r="AK53" s="29" t="s">
        <v>66</v>
      </c>
      <c r="AL53" s="29"/>
      <c r="AM53" s="29" t="s">
        <v>17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37">
        <v>1455660</v>
      </c>
      <c r="AU53" s="28">
        <v>0</v>
      </c>
      <c r="AV53" s="28">
        <v>0</v>
      </c>
      <c r="AW53" s="38">
        <v>0</v>
      </c>
      <c r="AX53" s="38">
        <v>0</v>
      </c>
      <c r="AY53" s="28"/>
      <c r="AZ53" s="34"/>
      <c r="BA53" s="28"/>
      <c r="BB53" s="38">
        <v>0</v>
      </c>
    </row>
    <row r="54" spans="1:54" s="36" customFormat="1" ht="10" x14ac:dyDescent="0.2">
      <c r="A54" s="28">
        <v>805025186</v>
      </c>
      <c r="B54" s="33" t="s">
        <v>60</v>
      </c>
      <c r="C54" s="28" t="s">
        <v>13</v>
      </c>
      <c r="D54" s="29">
        <v>9282</v>
      </c>
      <c r="E54" s="28" t="s">
        <v>165</v>
      </c>
      <c r="F54" s="28" t="s">
        <v>166</v>
      </c>
      <c r="G54" s="34">
        <v>45698</v>
      </c>
      <c r="H54" s="34">
        <v>45699</v>
      </c>
      <c r="I54" s="37">
        <v>1460160</v>
      </c>
      <c r="J54" s="37">
        <v>1455660</v>
      </c>
      <c r="K54" s="28" t="s">
        <v>14</v>
      </c>
      <c r="L54" s="28" t="s">
        <v>15</v>
      </c>
      <c r="M54" s="28" t="s">
        <v>16</v>
      </c>
      <c r="N54" s="28" t="s">
        <v>17</v>
      </c>
      <c r="O54" s="28" t="e">
        <v>#N/A</v>
      </c>
      <c r="P54" s="28" t="s">
        <v>187</v>
      </c>
      <c r="Q54" s="29">
        <v>0</v>
      </c>
      <c r="R54" s="29"/>
      <c r="S54" s="29" t="s">
        <v>63</v>
      </c>
      <c r="T54" s="30">
        <v>45698</v>
      </c>
      <c r="U54" s="30">
        <v>45698</v>
      </c>
      <c r="V54" s="30">
        <v>45708</v>
      </c>
      <c r="W54" s="30"/>
      <c r="X54" s="35">
        <v>39</v>
      </c>
      <c r="Y54" s="35" t="s">
        <v>95</v>
      </c>
      <c r="Z54" s="31">
        <v>1460160</v>
      </c>
      <c r="AA54" s="31">
        <v>1460160</v>
      </c>
      <c r="AB54" s="31">
        <v>4500</v>
      </c>
      <c r="AC54" s="31">
        <v>4500</v>
      </c>
      <c r="AD54" s="29" t="s">
        <v>96</v>
      </c>
      <c r="AE54" s="31">
        <v>29203</v>
      </c>
      <c r="AF54" s="31">
        <v>1455660</v>
      </c>
      <c r="AG54" s="29">
        <v>0</v>
      </c>
      <c r="AH54" s="29"/>
      <c r="AI54" s="29"/>
      <c r="AJ54" s="29"/>
      <c r="AK54" s="29" t="s">
        <v>66</v>
      </c>
      <c r="AL54" s="29"/>
      <c r="AM54" s="29" t="s">
        <v>17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37">
        <v>1455660</v>
      </c>
      <c r="AU54" s="28">
        <v>0</v>
      </c>
      <c r="AV54" s="28">
        <v>0</v>
      </c>
      <c r="AW54" s="38">
        <v>0</v>
      </c>
      <c r="AX54" s="38">
        <v>0</v>
      </c>
      <c r="AY54" s="28"/>
      <c r="AZ54" s="34"/>
      <c r="BA54" s="28"/>
      <c r="BB54" s="38">
        <v>0</v>
      </c>
    </row>
    <row r="55" spans="1:54" s="36" customFormat="1" ht="10" x14ac:dyDescent="0.2">
      <c r="A55" s="28">
        <v>805025186</v>
      </c>
      <c r="B55" s="33" t="s">
        <v>60</v>
      </c>
      <c r="C55" s="28" t="s">
        <v>13</v>
      </c>
      <c r="D55" s="29">
        <v>9284</v>
      </c>
      <c r="E55" s="28" t="s">
        <v>167</v>
      </c>
      <c r="F55" s="28" t="s">
        <v>168</v>
      </c>
      <c r="G55" s="34">
        <v>45698</v>
      </c>
      <c r="H55" s="34">
        <v>45699</v>
      </c>
      <c r="I55" s="37">
        <v>1460160</v>
      </c>
      <c r="J55" s="37">
        <v>1455660</v>
      </c>
      <c r="K55" s="28" t="s">
        <v>14</v>
      </c>
      <c r="L55" s="28" t="s">
        <v>15</v>
      </c>
      <c r="M55" s="28" t="s">
        <v>16</v>
      </c>
      <c r="N55" s="28" t="s">
        <v>17</v>
      </c>
      <c r="O55" s="28" t="e">
        <v>#N/A</v>
      </c>
      <c r="P55" s="28" t="s">
        <v>187</v>
      </c>
      <c r="Q55" s="29">
        <v>0</v>
      </c>
      <c r="R55" s="29"/>
      <c r="S55" s="29" t="s">
        <v>63</v>
      </c>
      <c r="T55" s="30">
        <v>45698</v>
      </c>
      <c r="U55" s="30">
        <v>45698</v>
      </c>
      <c r="V55" s="30">
        <v>45708</v>
      </c>
      <c r="W55" s="30"/>
      <c r="X55" s="35">
        <v>39</v>
      </c>
      <c r="Y55" s="35" t="s">
        <v>95</v>
      </c>
      <c r="Z55" s="31">
        <v>1460160</v>
      </c>
      <c r="AA55" s="31">
        <v>1460160</v>
      </c>
      <c r="AB55" s="31">
        <v>4500</v>
      </c>
      <c r="AC55" s="31">
        <v>4500</v>
      </c>
      <c r="AD55" s="29" t="s">
        <v>96</v>
      </c>
      <c r="AE55" s="31">
        <v>29203</v>
      </c>
      <c r="AF55" s="31">
        <v>1455660</v>
      </c>
      <c r="AG55" s="29">
        <v>0</v>
      </c>
      <c r="AH55" s="29"/>
      <c r="AI55" s="29"/>
      <c r="AJ55" s="29"/>
      <c r="AK55" s="29" t="s">
        <v>66</v>
      </c>
      <c r="AL55" s="29"/>
      <c r="AM55" s="29" t="s">
        <v>17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37">
        <v>1455660</v>
      </c>
      <c r="AU55" s="28">
        <v>0</v>
      </c>
      <c r="AV55" s="28">
        <v>0</v>
      </c>
      <c r="AW55" s="38">
        <v>0</v>
      </c>
      <c r="AX55" s="38">
        <v>0</v>
      </c>
      <c r="AY55" s="28"/>
      <c r="AZ55" s="34"/>
      <c r="BA55" s="28"/>
      <c r="BB55" s="38">
        <v>0</v>
      </c>
    </row>
    <row r="56" spans="1:54" s="36" customFormat="1" ht="10" x14ac:dyDescent="0.2">
      <c r="A56" s="28">
        <v>805025186</v>
      </c>
      <c r="B56" s="33" t="s">
        <v>60</v>
      </c>
      <c r="C56" s="28" t="s">
        <v>13</v>
      </c>
      <c r="D56" s="29">
        <v>9286</v>
      </c>
      <c r="E56" s="28" t="s">
        <v>169</v>
      </c>
      <c r="F56" s="28" t="s">
        <v>170</v>
      </c>
      <c r="G56" s="34">
        <v>45698</v>
      </c>
      <c r="H56" s="34">
        <v>45699</v>
      </c>
      <c r="I56" s="37">
        <v>1460160</v>
      </c>
      <c r="J56" s="37">
        <v>1455660</v>
      </c>
      <c r="K56" s="28" t="s">
        <v>14</v>
      </c>
      <c r="L56" s="28" t="s">
        <v>15</v>
      </c>
      <c r="M56" s="28" t="s">
        <v>16</v>
      </c>
      <c r="N56" s="28" t="s">
        <v>17</v>
      </c>
      <c r="O56" s="28" t="e">
        <v>#N/A</v>
      </c>
      <c r="P56" s="28" t="s">
        <v>187</v>
      </c>
      <c r="Q56" s="29">
        <v>0</v>
      </c>
      <c r="R56" s="29"/>
      <c r="S56" s="29" t="s">
        <v>63</v>
      </c>
      <c r="T56" s="30">
        <v>45698</v>
      </c>
      <c r="U56" s="30">
        <v>45698</v>
      </c>
      <c r="V56" s="30">
        <v>45708</v>
      </c>
      <c r="W56" s="30"/>
      <c r="X56" s="35">
        <v>39</v>
      </c>
      <c r="Y56" s="35" t="s">
        <v>95</v>
      </c>
      <c r="Z56" s="31">
        <v>1460160</v>
      </c>
      <c r="AA56" s="31">
        <v>1460160</v>
      </c>
      <c r="AB56" s="31">
        <v>4500</v>
      </c>
      <c r="AC56" s="31">
        <v>4500</v>
      </c>
      <c r="AD56" s="29" t="s">
        <v>96</v>
      </c>
      <c r="AE56" s="31">
        <v>29203</v>
      </c>
      <c r="AF56" s="31">
        <v>1455660</v>
      </c>
      <c r="AG56" s="29">
        <v>0</v>
      </c>
      <c r="AH56" s="29"/>
      <c r="AI56" s="29"/>
      <c r="AJ56" s="29"/>
      <c r="AK56" s="29" t="s">
        <v>66</v>
      </c>
      <c r="AL56" s="29"/>
      <c r="AM56" s="29" t="s">
        <v>17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37">
        <v>1455660</v>
      </c>
      <c r="AU56" s="28">
        <v>0</v>
      </c>
      <c r="AV56" s="28">
        <v>0</v>
      </c>
      <c r="AW56" s="38">
        <v>0</v>
      </c>
      <c r="AX56" s="38">
        <v>0</v>
      </c>
      <c r="AY56" s="28"/>
      <c r="AZ56" s="34"/>
      <c r="BA56" s="28"/>
      <c r="BB56" s="38">
        <v>0</v>
      </c>
    </row>
    <row r="57" spans="1:54" s="36" customFormat="1" ht="10" x14ac:dyDescent="0.2">
      <c r="A57" s="28">
        <v>805025186</v>
      </c>
      <c r="B57" s="33" t="s">
        <v>60</v>
      </c>
      <c r="C57" s="28" t="s">
        <v>13</v>
      </c>
      <c r="D57" s="29">
        <v>9288</v>
      </c>
      <c r="E57" s="28" t="s">
        <v>171</v>
      </c>
      <c r="F57" s="28" t="s">
        <v>172</v>
      </c>
      <c r="G57" s="34">
        <v>45698</v>
      </c>
      <c r="H57" s="34">
        <v>45699</v>
      </c>
      <c r="I57" s="37">
        <v>1460160</v>
      </c>
      <c r="J57" s="37">
        <v>1455660</v>
      </c>
      <c r="K57" s="28" t="s">
        <v>14</v>
      </c>
      <c r="L57" s="28" t="s">
        <v>15</v>
      </c>
      <c r="M57" s="28" t="s">
        <v>16</v>
      </c>
      <c r="N57" s="28" t="s">
        <v>17</v>
      </c>
      <c r="O57" s="28" t="e">
        <v>#N/A</v>
      </c>
      <c r="P57" s="28" t="s">
        <v>187</v>
      </c>
      <c r="Q57" s="29">
        <v>0</v>
      </c>
      <c r="R57" s="29"/>
      <c r="S57" s="29" t="s">
        <v>63</v>
      </c>
      <c r="T57" s="30">
        <v>45698</v>
      </c>
      <c r="U57" s="30">
        <v>45698</v>
      </c>
      <c r="V57" s="30">
        <v>45708</v>
      </c>
      <c r="W57" s="30"/>
      <c r="X57" s="35">
        <v>39</v>
      </c>
      <c r="Y57" s="35" t="s">
        <v>95</v>
      </c>
      <c r="Z57" s="31">
        <v>1460160</v>
      </c>
      <c r="AA57" s="31">
        <v>1460160</v>
      </c>
      <c r="AB57" s="31">
        <v>4500</v>
      </c>
      <c r="AC57" s="31">
        <v>4500</v>
      </c>
      <c r="AD57" s="29" t="s">
        <v>96</v>
      </c>
      <c r="AE57" s="31">
        <v>29203</v>
      </c>
      <c r="AF57" s="31">
        <v>1455660</v>
      </c>
      <c r="AG57" s="29">
        <v>0</v>
      </c>
      <c r="AH57" s="29"/>
      <c r="AI57" s="29"/>
      <c r="AJ57" s="29"/>
      <c r="AK57" s="29" t="s">
        <v>66</v>
      </c>
      <c r="AL57" s="29"/>
      <c r="AM57" s="29" t="s">
        <v>17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37">
        <v>1455660</v>
      </c>
      <c r="AU57" s="28">
        <v>0</v>
      </c>
      <c r="AV57" s="28">
        <v>0</v>
      </c>
      <c r="AW57" s="38">
        <v>0</v>
      </c>
      <c r="AX57" s="38">
        <v>0</v>
      </c>
      <c r="AY57" s="28"/>
      <c r="AZ57" s="34"/>
      <c r="BA57" s="28"/>
      <c r="BB57" s="38">
        <v>0</v>
      </c>
    </row>
    <row r="58" spans="1:54" s="36" customFormat="1" ht="10" x14ac:dyDescent="0.2">
      <c r="A58" s="28">
        <v>805025186</v>
      </c>
      <c r="B58" s="33" t="s">
        <v>60</v>
      </c>
      <c r="C58" s="28" t="s">
        <v>13</v>
      </c>
      <c r="D58" s="29">
        <v>9290</v>
      </c>
      <c r="E58" s="28" t="s">
        <v>173</v>
      </c>
      <c r="F58" s="28" t="s">
        <v>174</v>
      </c>
      <c r="G58" s="34">
        <v>45698</v>
      </c>
      <c r="H58" s="34">
        <v>45699</v>
      </c>
      <c r="I58" s="37">
        <v>1460160</v>
      </c>
      <c r="J58" s="37">
        <v>1455660</v>
      </c>
      <c r="K58" s="28" t="s">
        <v>14</v>
      </c>
      <c r="L58" s="28" t="s">
        <v>15</v>
      </c>
      <c r="M58" s="28" t="s">
        <v>16</v>
      </c>
      <c r="N58" s="28" t="s">
        <v>17</v>
      </c>
      <c r="O58" s="28" t="e">
        <v>#N/A</v>
      </c>
      <c r="P58" s="28" t="s">
        <v>187</v>
      </c>
      <c r="Q58" s="29">
        <v>0</v>
      </c>
      <c r="R58" s="29"/>
      <c r="S58" s="29" t="s">
        <v>63</v>
      </c>
      <c r="T58" s="30">
        <v>45698</v>
      </c>
      <c r="U58" s="30">
        <v>45698</v>
      </c>
      <c r="V58" s="30">
        <v>45708</v>
      </c>
      <c r="W58" s="30"/>
      <c r="X58" s="35">
        <v>39</v>
      </c>
      <c r="Y58" s="35" t="s">
        <v>95</v>
      </c>
      <c r="Z58" s="31">
        <v>1460160</v>
      </c>
      <c r="AA58" s="31">
        <v>1460160</v>
      </c>
      <c r="AB58" s="31">
        <v>4500</v>
      </c>
      <c r="AC58" s="31">
        <v>4500</v>
      </c>
      <c r="AD58" s="29" t="s">
        <v>96</v>
      </c>
      <c r="AE58" s="31">
        <v>29203</v>
      </c>
      <c r="AF58" s="31">
        <v>1455660</v>
      </c>
      <c r="AG58" s="29">
        <v>0</v>
      </c>
      <c r="AH58" s="29"/>
      <c r="AI58" s="29"/>
      <c r="AJ58" s="29"/>
      <c r="AK58" s="29" t="s">
        <v>66</v>
      </c>
      <c r="AL58" s="29"/>
      <c r="AM58" s="29" t="s">
        <v>17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37">
        <v>1455660</v>
      </c>
      <c r="AU58" s="28">
        <v>0</v>
      </c>
      <c r="AV58" s="28">
        <v>0</v>
      </c>
      <c r="AW58" s="38">
        <v>0</v>
      </c>
      <c r="AX58" s="38">
        <v>0</v>
      </c>
      <c r="AY58" s="28"/>
      <c r="AZ58" s="34"/>
      <c r="BA58" s="28"/>
      <c r="BB58" s="38">
        <v>0</v>
      </c>
    </row>
    <row r="59" spans="1:54" s="36" customFormat="1" ht="10" x14ac:dyDescent="0.2">
      <c r="A59" s="28">
        <v>805025186</v>
      </c>
      <c r="B59" s="33" t="s">
        <v>60</v>
      </c>
      <c r="C59" s="28" t="s">
        <v>13</v>
      </c>
      <c r="D59" s="29">
        <v>9292</v>
      </c>
      <c r="E59" s="28" t="s">
        <v>175</v>
      </c>
      <c r="F59" s="28" t="s">
        <v>176</v>
      </c>
      <c r="G59" s="34">
        <v>45698</v>
      </c>
      <c r="H59" s="34">
        <v>45699</v>
      </c>
      <c r="I59" s="37">
        <v>1460160</v>
      </c>
      <c r="J59" s="37">
        <v>1455660</v>
      </c>
      <c r="K59" s="28" t="s">
        <v>14</v>
      </c>
      <c r="L59" s="28" t="s">
        <v>15</v>
      </c>
      <c r="M59" s="28" t="s">
        <v>16</v>
      </c>
      <c r="N59" s="28" t="s">
        <v>17</v>
      </c>
      <c r="O59" s="28" t="e">
        <v>#N/A</v>
      </c>
      <c r="P59" s="28" t="s">
        <v>187</v>
      </c>
      <c r="Q59" s="29">
        <v>0</v>
      </c>
      <c r="R59" s="29"/>
      <c r="S59" s="29" t="s">
        <v>63</v>
      </c>
      <c r="T59" s="30">
        <v>45698</v>
      </c>
      <c r="U59" s="30">
        <v>45698</v>
      </c>
      <c r="V59" s="30">
        <v>45708</v>
      </c>
      <c r="W59" s="30"/>
      <c r="X59" s="35">
        <v>39</v>
      </c>
      <c r="Y59" s="35" t="s">
        <v>95</v>
      </c>
      <c r="Z59" s="31">
        <v>1460160</v>
      </c>
      <c r="AA59" s="31">
        <v>1460160</v>
      </c>
      <c r="AB59" s="31">
        <v>4500</v>
      </c>
      <c r="AC59" s="31">
        <v>4500</v>
      </c>
      <c r="AD59" s="29" t="s">
        <v>96</v>
      </c>
      <c r="AE59" s="31">
        <v>29203</v>
      </c>
      <c r="AF59" s="31">
        <v>1455660</v>
      </c>
      <c r="AG59" s="29">
        <v>0</v>
      </c>
      <c r="AH59" s="29"/>
      <c r="AI59" s="29"/>
      <c r="AJ59" s="29"/>
      <c r="AK59" s="29" t="s">
        <v>66</v>
      </c>
      <c r="AL59" s="29"/>
      <c r="AM59" s="29" t="s">
        <v>17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37">
        <v>1455660</v>
      </c>
      <c r="AU59" s="28">
        <v>0</v>
      </c>
      <c r="AV59" s="28">
        <v>0</v>
      </c>
      <c r="AW59" s="38">
        <v>0</v>
      </c>
      <c r="AX59" s="38">
        <v>0</v>
      </c>
      <c r="AY59" s="28"/>
      <c r="AZ59" s="34"/>
      <c r="BA59" s="28"/>
      <c r="BB59" s="38">
        <v>0</v>
      </c>
    </row>
    <row r="60" spans="1:54" s="36" customFormat="1" ht="10" x14ac:dyDescent="0.2">
      <c r="A60" s="28">
        <v>805025186</v>
      </c>
      <c r="B60" s="33" t="s">
        <v>60</v>
      </c>
      <c r="C60" s="28" t="s">
        <v>13</v>
      </c>
      <c r="D60" s="29">
        <v>9294</v>
      </c>
      <c r="E60" s="28" t="s">
        <v>177</v>
      </c>
      <c r="F60" s="28" t="s">
        <v>178</v>
      </c>
      <c r="G60" s="34">
        <v>45698</v>
      </c>
      <c r="H60" s="34">
        <v>45699</v>
      </c>
      <c r="I60" s="37">
        <v>1460160</v>
      </c>
      <c r="J60" s="37">
        <v>1455660</v>
      </c>
      <c r="K60" s="28" t="s">
        <v>14</v>
      </c>
      <c r="L60" s="28" t="s">
        <v>15</v>
      </c>
      <c r="M60" s="28" t="s">
        <v>16</v>
      </c>
      <c r="N60" s="28" t="s">
        <v>17</v>
      </c>
      <c r="O60" s="28" t="e">
        <v>#N/A</v>
      </c>
      <c r="P60" s="28" t="s">
        <v>187</v>
      </c>
      <c r="Q60" s="29">
        <v>0</v>
      </c>
      <c r="R60" s="29"/>
      <c r="S60" s="29" t="s">
        <v>63</v>
      </c>
      <c r="T60" s="30">
        <v>45698</v>
      </c>
      <c r="U60" s="30">
        <v>45698</v>
      </c>
      <c r="V60" s="30">
        <v>45708</v>
      </c>
      <c r="W60" s="30"/>
      <c r="X60" s="35">
        <v>39</v>
      </c>
      <c r="Y60" s="35" t="s">
        <v>95</v>
      </c>
      <c r="Z60" s="31">
        <v>1460160</v>
      </c>
      <c r="AA60" s="31">
        <v>1460160</v>
      </c>
      <c r="AB60" s="31">
        <v>4500</v>
      </c>
      <c r="AC60" s="31">
        <v>4500</v>
      </c>
      <c r="AD60" s="29" t="s">
        <v>96</v>
      </c>
      <c r="AE60" s="31">
        <v>29203</v>
      </c>
      <c r="AF60" s="31">
        <v>1455660</v>
      </c>
      <c r="AG60" s="29">
        <v>0</v>
      </c>
      <c r="AH60" s="29"/>
      <c r="AI60" s="29"/>
      <c r="AJ60" s="29"/>
      <c r="AK60" s="29" t="s">
        <v>66</v>
      </c>
      <c r="AL60" s="29"/>
      <c r="AM60" s="29" t="s">
        <v>17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37">
        <v>1455660</v>
      </c>
      <c r="AU60" s="28">
        <v>0</v>
      </c>
      <c r="AV60" s="28">
        <v>0</v>
      </c>
      <c r="AW60" s="38">
        <v>0</v>
      </c>
      <c r="AX60" s="38">
        <v>0</v>
      </c>
      <c r="AY60" s="28"/>
      <c r="AZ60" s="34"/>
      <c r="BA60" s="28"/>
      <c r="BB60" s="38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4" name="Rango1_4"/>
    <protectedRange algorithmName="SHA-512" hashValue="9+ah9tJAD1d4FIK7boMSAp9ZhkqWOsKcliwsS35JSOsk0Aea+c/2yFVjBeVDsv7trYxT+iUP9dPVCIbjcjaMoQ==" saltValue="Z7GArlXd1BdcXotzmJqK/w==" spinCount="100000" sqref="A35:B60" name="Rango1_6"/>
  </protectedRanges>
  <autoFilter ref="A2:BC60" xr:uid="{9C1A2022-8780-4524-B191-52C8D1423BD6}">
    <filterColumn colId="15">
      <filters>
        <filter val="Factura pendiente en programacion de pago"/>
      </filters>
    </filterColumn>
  </autoFilter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34 AN3:AN14 AT15:AT34" xr:uid="{9DF3A777-8CB0-46F4-8C15-C4C19E84E080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2210A-B19E-4377-8F33-4DF955258683}">
  <dimension ref="B1:J42"/>
  <sheetViews>
    <sheetView showGridLines="0" tabSelected="1" topLeftCell="A14" zoomScaleNormal="100" workbookViewId="0">
      <selection activeCell="M22" sqref="M22"/>
    </sheetView>
  </sheetViews>
  <sheetFormatPr baseColWidth="10" defaultColWidth="10.90625" defaultRowHeight="12.5" x14ac:dyDescent="0.25"/>
  <cols>
    <col min="1" max="1" width="1" style="40" customWidth="1"/>
    <col min="2" max="2" width="10.90625" style="40"/>
    <col min="3" max="3" width="17.54296875" style="40" customWidth="1"/>
    <col min="4" max="4" width="11.54296875" style="40" customWidth="1"/>
    <col min="5" max="8" width="10.90625" style="40"/>
    <col min="9" max="9" width="22.54296875" style="40" customWidth="1"/>
    <col min="10" max="10" width="14" style="40" customWidth="1"/>
    <col min="11" max="11" width="1.81640625" style="40" customWidth="1"/>
    <col min="12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88" t="s">
        <v>190</v>
      </c>
      <c r="E2" s="89"/>
      <c r="F2" s="89"/>
      <c r="G2" s="89"/>
      <c r="H2" s="89"/>
      <c r="I2" s="90"/>
      <c r="J2" s="94" t="s">
        <v>191</v>
      </c>
    </row>
    <row r="3" spans="2:10" ht="15.75" customHeight="1" thickBot="1" x14ac:dyDescent="0.3">
      <c r="B3" s="43"/>
      <c r="C3" s="44"/>
      <c r="D3" s="91"/>
      <c r="E3" s="92"/>
      <c r="F3" s="92"/>
      <c r="G3" s="92"/>
      <c r="H3" s="92"/>
      <c r="I3" s="93"/>
      <c r="J3" s="95"/>
    </row>
    <row r="4" spans="2:10" ht="13" x14ac:dyDescent="0.25">
      <c r="B4" s="43"/>
      <c r="C4" s="44"/>
      <c r="D4" s="45"/>
      <c r="E4" s="46"/>
      <c r="F4" s="46"/>
      <c r="G4" s="46"/>
      <c r="H4" s="46"/>
      <c r="I4" s="47"/>
      <c r="J4" s="48"/>
    </row>
    <row r="5" spans="2:10" ht="13" x14ac:dyDescent="0.25">
      <c r="B5" s="43"/>
      <c r="C5" s="44"/>
      <c r="D5" s="49" t="s">
        <v>192</v>
      </c>
      <c r="E5" s="50"/>
      <c r="F5" s="50"/>
      <c r="G5" s="50"/>
      <c r="H5" s="50"/>
      <c r="I5" s="51"/>
      <c r="J5" s="51" t="s">
        <v>193</v>
      </c>
    </row>
    <row r="6" spans="2:10" ht="13.5" thickBot="1" x14ac:dyDescent="0.3">
      <c r="B6" s="52"/>
      <c r="C6" s="53"/>
      <c r="D6" s="54"/>
      <c r="E6" s="55"/>
      <c r="F6" s="55"/>
      <c r="G6" s="55"/>
      <c r="H6" s="55"/>
      <c r="I6" s="56"/>
      <c r="J6" s="57"/>
    </row>
    <row r="7" spans="2:10" x14ac:dyDescent="0.25">
      <c r="B7" s="58"/>
      <c r="J7" s="59"/>
    </row>
    <row r="8" spans="2:10" x14ac:dyDescent="0.25">
      <c r="B8" s="58"/>
      <c r="J8" s="59"/>
    </row>
    <row r="9" spans="2:10" x14ac:dyDescent="0.25">
      <c r="B9" s="58"/>
      <c r="C9" s="40" t="str">
        <f ca="1">+CONCATENATE("Santiago de Cali, ",TEXT(TODAY(),"MMMM DD YYYY"))</f>
        <v>Santiago de Cali, abril 23 2025</v>
      </c>
      <c r="J9" s="59"/>
    </row>
    <row r="10" spans="2:10" ht="13" x14ac:dyDescent="0.3">
      <c r="B10" s="58"/>
      <c r="C10" s="60"/>
      <c r="E10" s="61"/>
      <c r="H10" s="62"/>
      <c r="J10" s="59"/>
    </row>
    <row r="11" spans="2:10" x14ac:dyDescent="0.25">
      <c r="B11" s="58"/>
      <c r="J11" s="59"/>
    </row>
    <row r="12" spans="2:10" ht="13" x14ac:dyDescent="0.3">
      <c r="B12" s="58"/>
      <c r="C12" s="60" t="s">
        <v>225</v>
      </c>
      <c r="J12" s="59"/>
    </row>
    <row r="13" spans="2:10" ht="13" x14ac:dyDescent="0.3">
      <c r="B13" s="58"/>
      <c r="C13" s="60" t="s">
        <v>226</v>
      </c>
      <c r="J13" s="59"/>
    </row>
    <row r="14" spans="2:10" x14ac:dyDescent="0.25">
      <c r="B14" s="58"/>
      <c r="J14" s="59"/>
    </row>
    <row r="15" spans="2:10" x14ac:dyDescent="0.25">
      <c r="B15" s="58"/>
      <c r="C15" s="40" t="s">
        <v>224</v>
      </c>
      <c r="J15" s="59"/>
    </row>
    <row r="16" spans="2:10" x14ac:dyDescent="0.25">
      <c r="B16" s="58"/>
      <c r="C16" s="63"/>
      <c r="J16" s="59"/>
    </row>
    <row r="17" spans="2:10" ht="13" x14ac:dyDescent="0.25">
      <c r="B17" s="58"/>
      <c r="C17" s="40" t="s">
        <v>194</v>
      </c>
      <c r="D17" s="61"/>
      <c r="H17" s="64" t="s">
        <v>195</v>
      </c>
      <c r="I17" s="65" t="s">
        <v>196</v>
      </c>
      <c r="J17" s="59"/>
    </row>
    <row r="18" spans="2:10" ht="13" x14ac:dyDescent="0.3">
      <c r="B18" s="58"/>
      <c r="C18" s="60" t="s">
        <v>197</v>
      </c>
      <c r="D18" s="60"/>
      <c r="E18" s="60"/>
      <c r="F18" s="60"/>
      <c r="H18" s="66">
        <v>58</v>
      </c>
      <c r="I18" s="67">
        <v>50014006</v>
      </c>
      <c r="J18" s="59"/>
    </row>
    <row r="19" spans="2:10" x14ac:dyDescent="0.25">
      <c r="B19" s="58"/>
      <c r="C19" s="40" t="s">
        <v>198</v>
      </c>
      <c r="H19" s="68">
        <v>12</v>
      </c>
      <c r="I19" s="69">
        <v>626066</v>
      </c>
      <c r="J19" s="59"/>
    </row>
    <row r="20" spans="2:10" x14ac:dyDescent="0.25">
      <c r="B20" s="58"/>
      <c r="C20" s="40" t="s">
        <v>199</v>
      </c>
      <c r="H20" s="101">
        <v>0</v>
      </c>
      <c r="I20" s="102">
        <v>0</v>
      </c>
      <c r="J20" s="59"/>
    </row>
    <row r="21" spans="2:10" x14ac:dyDescent="0.25">
      <c r="B21" s="58"/>
      <c r="C21" s="40" t="s">
        <v>200</v>
      </c>
      <c r="H21" s="101">
        <v>0</v>
      </c>
      <c r="I21" s="102">
        <v>0</v>
      </c>
      <c r="J21" s="59"/>
    </row>
    <row r="22" spans="2:10" x14ac:dyDescent="0.25">
      <c r="B22" s="58"/>
      <c r="C22" s="40" t="s">
        <v>201</v>
      </c>
      <c r="H22" s="101">
        <v>0</v>
      </c>
      <c r="I22" s="102">
        <v>0</v>
      </c>
      <c r="J22" s="59"/>
    </row>
    <row r="23" spans="2:10" x14ac:dyDescent="0.25">
      <c r="B23" s="58"/>
      <c r="C23" s="40" t="s">
        <v>202</v>
      </c>
      <c r="H23" s="101">
        <v>0</v>
      </c>
      <c r="I23" s="102">
        <v>0</v>
      </c>
      <c r="J23" s="59"/>
    </row>
    <row r="24" spans="2:10" ht="13" thickBot="1" x14ac:dyDescent="0.3">
      <c r="B24" s="58"/>
      <c r="C24" s="40" t="s">
        <v>203</v>
      </c>
      <c r="H24" s="103">
        <v>0</v>
      </c>
      <c r="I24" s="104">
        <v>0</v>
      </c>
      <c r="J24" s="59"/>
    </row>
    <row r="25" spans="2:10" ht="13" x14ac:dyDescent="0.3">
      <c r="B25" s="58"/>
      <c r="C25" s="60" t="s">
        <v>204</v>
      </c>
      <c r="D25" s="60"/>
      <c r="E25" s="60"/>
      <c r="F25" s="60"/>
      <c r="H25" s="66">
        <f>H19+H20+H21+H22+H24+H23</f>
        <v>12</v>
      </c>
      <c r="I25" s="67">
        <f>I19+I20+I21+I22+I24+I23</f>
        <v>626066</v>
      </c>
      <c r="J25" s="59"/>
    </row>
    <row r="26" spans="2:10" x14ac:dyDescent="0.25">
      <c r="B26" s="58"/>
      <c r="C26" s="40" t="s">
        <v>205</v>
      </c>
      <c r="H26" s="68">
        <v>46</v>
      </c>
      <c r="I26" s="69">
        <v>49387940</v>
      </c>
      <c r="J26" s="59"/>
    </row>
    <row r="27" spans="2:10" ht="13" thickBot="1" x14ac:dyDescent="0.3">
      <c r="B27" s="58"/>
      <c r="C27" s="40" t="s">
        <v>52</v>
      </c>
      <c r="H27" s="103">
        <v>0</v>
      </c>
      <c r="I27" s="104">
        <v>0</v>
      </c>
      <c r="J27" s="59"/>
    </row>
    <row r="28" spans="2:10" ht="13" x14ac:dyDescent="0.3">
      <c r="B28" s="58"/>
      <c r="C28" s="60" t="s">
        <v>206</v>
      </c>
      <c r="D28" s="60"/>
      <c r="E28" s="60"/>
      <c r="F28" s="60"/>
      <c r="H28" s="66">
        <f>H26+H27</f>
        <v>46</v>
      </c>
      <c r="I28" s="67">
        <f>I26+I27</f>
        <v>49387940</v>
      </c>
      <c r="J28" s="59"/>
    </row>
    <row r="29" spans="2:10" ht="13.5" thickBot="1" x14ac:dyDescent="0.35">
      <c r="B29" s="58"/>
      <c r="C29" s="40" t="s">
        <v>207</v>
      </c>
      <c r="D29" s="60"/>
      <c r="E29" s="60"/>
      <c r="F29" s="60"/>
      <c r="H29" s="103">
        <v>0</v>
      </c>
      <c r="I29" s="104">
        <v>0</v>
      </c>
      <c r="J29" s="59"/>
    </row>
    <row r="30" spans="2:10" ht="13" x14ac:dyDescent="0.3">
      <c r="B30" s="58"/>
      <c r="C30" s="60" t="s">
        <v>208</v>
      </c>
      <c r="D30" s="60"/>
      <c r="E30" s="60"/>
      <c r="F30" s="60"/>
      <c r="H30" s="101">
        <f>H29</f>
        <v>0</v>
      </c>
      <c r="I30" s="102">
        <f>I29</f>
        <v>0</v>
      </c>
      <c r="J30" s="59"/>
    </row>
    <row r="31" spans="2:10" ht="13" x14ac:dyDescent="0.3">
      <c r="B31" s="58"/>
      <c r="C31" s="60"/>
      <c r="D31" s="60"/>
      <c r="E31" s="60"/>
      <c r="F31" s="60"/>
      <c r="H31" s="70"/>
      <c r="I31" s="67"/>
      <c r="J31" s="59"/>
    </row>
    <row r="32" spans="2:10" ht="13.5" thickBot="1" x14ac:dyDescent="0.35">
      <c r="B32" s="58"/>
      <c r="C32" s="60" t="s">
        <v>209</v>
      </c>
      <c r="D32" s="60"/>
      <c r="H32" s="71">
        <f>H25+H28+H30</f>
        <v>58</v>
      </c>
      <c r="I32" s="72">
        <f>I25+I28+I30</f>
        <v>50014006</v>
      </c>
      <c r="J32" s="59"/>
    </row>
    <row r="33" spans="2:10" ht="13.5" thickTop="1" x14ac:dyDescent="0.3">
      <c r="B33" s="58"/>
      <c r="C33" s="60"/>
      <c r="D33" s="60"/>
      <c r="H33" s="105">
        <f>+H18-H32</f>
        <v>0</v>
      </c>
      <c r="I33" s="102">
        <f>+I18-I32</f>
        <v>0</v>
      </c>
      <c r="J33" s="59"/>
    </row>
    <row r="34" spans="2:10" x14ac:dyDescent="0.25">
      <c r="B34" s="58"/>
      <c r="G34" s="73"/>
      <c r="H34" s="73"/>
      <c r="I34" s="73"/>
      <c r="J34" s="59"/>
    </row>
    <row r="35" spans="2:10" x14ac:dyDescent="0.25">
      <c r="B35" s="58"/>
      <c r="G35" s="73"/>
      <c r="H35" s="73"/>
      <c r="I35" s="73"/>
      <c r="J35" s="59"/>
    </row>
    <row r="36" spans="2:10" ht="13" x14ac:dyDescent="0.3">
      <c r="B36" s="58"/>
      <c r="C36" s="60"/>
      <c r="G36" s="73"/>
      <c r="H36" s="73"/>
      <c r="I36" s="73"/>
      <c r="J36" s="59"/>
    </row>
    <row r="37" spans="2:10" ht="13.5" thickBot="1" x14ac:dyDescent="0.35">
      <c r="B37" s="58"/>
      <c r="C37" s="74" t="s">
        <v>210</v>
      </c>
      <c r="D37" s="75"/>
      <c r="H37" s="74" t="s">
        <v>211</v>
      </c>
      <c r="I37" s="75"/>
      <c r="J37" s="59"/>
    </row>
    <row r="38" spans="2:10" ht="13" x14ac:dyDescent="0.3">
      <c r="B38" s="58"/>
      <c r="C38" s="60" t="s">
        <v>212</v>
      </c>
      <c r="D38" s="73"/>
      <c r="H38" s="76" t="s">
        <v>213</v>
      </c>
      <c r="I38" s="73"/>
      <c r="J38" s="59"/>
    </row>
    <row r="39" spans="2:10" ht="13" x14ac:dyDescent="0.3">
      <c r="B39" s="58"/>
      <c r="C39" s="60" t="s">
        <v>214</v>
      </c>
      <c r="H39" s="60" t="s">
        <v>215</v>
      </c>
      <c r="I39" s="73"/>
      <c r="J39" s="59"/>
    </row>
    <row r="40" spans="2:10" x14ac:dyDescent="0.25">
      <c r="B40" s="58"/>
      <c r="G40" s="73"/>
      <c r="H40" s="73"/>
      <c r="I40" s="73"/>
      <c r="J40" s="59"/>
    </row>
    <row r="41" spans="2:10" ht="12.75" customHeight="1" x14ac:dyDescent="0.25">
      <c r="B41" s="58"/>
      <c r="C41" s="96" t="s">
        <v>216</v>
      </c>
      <c r="D41" s="96"/>
      <c r="E41" s="96"/>
      <c r="F41" s="96"/>
      <c r="G41" s="96"/>
      <c r="H41" s="96"/>
      <c r="I41" s="96"/>
      <c r="J41" s="59"/>
    </row>
    <row r="42" spans="2:10" ht="18.75" customHeight="1" thickBot="1" x14ac:dyDescent="0.3">
      <c r="B42" s="77"/>
      <c r="C42" s="78"/>
      <c r="D42" s="78"/>
      <c r="E42" s="78"/>
      <c r="F42" s="78"/>
      <c r="G42" s="78"/>
      <c r="H42" s="78"/>
      <c r="I42" s="78"/>
      <c r="J42" s="7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64DE5-C16E-45BF-A380-4D6E62701D03}">
  <dimension ref="B1:J37"/>
  <sheetViews>
    <sheetView showGridLines="0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40" customWidth="1"/>
    <col min="2" max="2" width="11.453125" style="40"/>
    <col min="3" max="3" width="12.81640625" style="40" customWidth="1"/>
    <col min="4" max="4" width="22" style="40" customWidth="1"/>
    <col min="5" max="8" width="11.453125" style="40"/>
    <col min="9" max="9" width="24.81640625" style="40" customWidth="1"/>
    <col min="10" max="10" width="12.54296875" style="40" customWidth="1"/>
    <col min="11" max="11" width="1.81640625" style="40" customWidth="1"/>
    <col min="12" max="16384" width="11.453125" style="40"/>
  </cols>
  <sheetData>
    <row r="1" spans="2:10" ht="18" customHeight="1" thickBot="1" x14ac:dyDescent="0.3"/>
    <row r="2" spans="2:10" ht="19.5" customHeight="1" x14ac:dyDescent="0.25">
      <c r="B2" s="41"/>
      <c r="C2" s="42"/>
      <c r="D2" s="88" t="s">
        <v>217</v>
      </c>
      <c r="E2" s="89"/>
      <c r="F2" s="89"/>
      <c r="G2" s="89"/>
      <c r="H2" s="89"/>
      <c r="I2" s="90"/>
      <c r="J2" s="94" t="s">
        <v>191</v>
      </c>
    </row>
    <row r="3" spans="2:10" ht="15.75" customHeight="1" thickBot="1" x14ac:dyDescent="0.3">
      <c r="B3" s="43"/>
      <c r="C3" s="44"/>
      <c r="D3" s="91"/>
      <c r="E3" s="92"/>
      <c r="F3" s="92"/>
      <c r="G3" s="92"/>
      <c r="H3" s="92"/>
      <c r="I3" s="93"/>
      <c r="J3" s="95"/>
    </row>
    <row r="4" spans="2:10" ht="13" x14ac:dyDescent="0.25">
      <c r="B4" s="43"/>
      <c r="C4" s="44"/>
      <c r="E4" s="46"/>
      <c r="F4" s="46"/>
      <c r="G4" s="46"/>
      <c r="H4" s="46"/>
      <c r="I4" s="47"/>
      <c r="J4" s="48"/>
    </row>
    <row r="5" spans="2:10" ht="13" x14ac:dyDescent="0.25">
      <c r="B5" s="43"/>
      <c r="C5" s="44"/>
      <c r="D5" s="97" t="s">
        <v>218</v>
      </c>
      <c r="E5" s="98"/>
      <c r="F5" s="98"/>
      <c r="G5" s="98"/>
      <c r="H5" s="98"/>
      <c r="I5" s="99"/>
      <c r="J5" s="51" t="s">
        <v>219</v>
      </c>
    </row>
    <row r="6" spans="2:10" ht="13.5" thickBot="1" x14ac:dyDescent="0.3">
      <c r="B6" s="52"/>
      <c r="C6" s="53"/>
      <c r="D6" s="54"/>
      <c r="E6" s="55"/>
      <c r="F6" s="55"/>
      <c r="G6" s="55"/>
      <c r="H6" s="55"/>
      <c r="I6" s="56"/>
      <c r="J6" s="57"/>
    </row>
    <row r="7" spans="2:10" x14ac:dyDescent="0.25">
      <c r="B7" s="58"/>
      <c r="J7" s="59"/>
    </row>
    <row r="8" spans="2:10" x14ac:dyDescent="0.25">
      <c r="B8" s="58"/>
      <c r="J8" s="59"/>
    </row>
    <row r="9" spans="2:10" x14ac:dyDescent="0.25">
      <c r="B9" s="58"/>
      <c r="C9" s="40" t="str">
        <f ca="1">+'FOR-CSA-018'!C9</f>
        <v>Santiago de Cali, abril 23 2025</v>
      </c>
      <c r="D9" s="62"/>
      <c r="E9" s="61"/>
      <c r="J9" s="59"/>
    </row>
    <row r="10" spans="2:10" ht="13" x14ac:dyDescent="0.3">
      <c r="B10" s="58"/>
      <c r="C10" s="60"/>
      <c r="J10" s="59"/>
    </row>
    <row r="11" spans="2:10" ht="13" x14ac:dyDescent="0.3">
      <c r="B11" s="58"/>
      <c r="C11" s="60" t="str">
        <f>+'FOR-CSA-018'!C12</f>
        <v>Señores : CASA MADRE CANGURO CALI</v>
      </c>
      <c r="J11" s="59"/>
    </row>
    <row r="12" spans="2:10" ht="13" x14ac:dyDescent="0.3">
      <c r="B12" s="58"/>
      <c r="C12" s="60" t="str">
        <f>+'FOR-CSA-018'!C13</f>
        <v>NIT: 805025186</v>
      </c>
      <c r="J12" s="59"/>
    </row>
    <row r="13" spans="2:10" x14ac:dyDescent="0.25">
      <c r="B13" s="58"/>
      <c r="J13" s="59"/>
    </row>
    <row r="14" spans="2:10" x14ac:dyDescent="0.25">
      <c r="B14" s="58"/>
      <c r="C14" s="40" t="s">
        <v>220</v>
      </c>
      <c r="J14" s="59"/>
    </row>
    <row r="15" spans="2:10" x14ac:dyDescent="0.25">
      <c r="B15" s="58"/>
      <c r="C15" s="63"/>
      <c r="J15" s="59"/>
    </row>
    <row r="16" spans="2:10" ht="13" x14ac:dyDescent="0.3">
      <c r="B16" s="58"/>
      <c r="C16" s="80"/>
      <c r="D16" s="61"/>
      <c r="H16" s="81" t="s">
        <v>195</v>
      </c>
      <c r="I16" s="81" t="s">
        <v>196</v>
      </c>
      <c r="J16" s="59"/>
    </row>
    <row r="17" spans="2:10" ht="13" x14ac:dyDescent="0.3">
      <c r="B17" s="58"/>
      <c r="C17" s="60" t="str">
        <f>+'FOR-CSA-018'!C17</f>
        <v>Con Corte al dia: 31/03/2025</v>
      </c>
      <c r="D17" s="60"/>
      <c r="E17" s="60"/>
      <c r="F17" s="60"/>
      <c r="H17" s="82">
        <f>+SUM(H18:H23)</f>
        <v>12</v>
      </c>
      <c r="I17" s="83">
        <f>+SUM(I18:I23)</f>
        <v>626066</v>
      </c>
      <c r="J17" s="59"/>
    </row>
    <row r="18" spans="2:10" x14ac:dyDescent="0.25">
      <c r="B18" s="58"/>
      <c r="C18" s="40" t="s">
        <v>198</v>
      </c>
      <c r="H18" s="84">
        <f>+'FOR-CSA-018'!H19</f>
        <v>12</v>
      </c>
      <c r="I18" s="85">
        <f>+'FOR-CSA-018'!I19</f>
        <v>626066</v>
      </c>
      <c r="J18" s="59"/>
    </row>
    <row r="19" spans="2:10" x14ac:dyDescent="0.25">
      <c r="B19" s="58"/>
      <c r="C19" s="40" t="s">
        <v>199</v>
      </c>
      <c r="H19" s="84">
        <f>+'FOR-CSA-018'!H20</f>
        <v>0</v>
      </c>
      <c r="I19" s="85">
        <f>+'FOR-CSA-018'!I20</f>
        <v>0</v>
      </c>
      <c r="J19" s="59"/>
    </row>
    <row r="20" spans="2:10" x14ac:dyDescent="0.25">
      <c r="B20" s="58"/>
      <c r="C20" s="40" t="s">
        <v>200</v>
      </c>
      <c r="H20" s="84">
        <f>+'FOR-CSA-018'!H21</f>
        <v>0</v>
      </c>
      <c r="I20" s="85">
        <f>+'FOR-CSA-018'!I21</f>
        <v>0</v>
      </c>
      <c r="J20" s="59"/>
    </row>
    <row r="21" spans="2:10" x14ac:dyDescent="0.25">
      <c r="B21" s="58"/>
      <c r="C21" s="40" t="s">
        <v>201</v>
      </c>
      <c r="H21" s="84">
        <f>+'FOR-CSA-018'!H22</f>
        <v>0</v>
      </c>
      <c r="I21" s="85">
        <f>+'FOR-CSA-018'!I22</f>
        <v>0</v>
      </c>
      <c r="J21" s="59"/>
    </row>
    <row r="22" spans="2:10" x14ac:dyDescent="0.25">
      <c r="B22" s="58"/>
      <c r="C22" s="40" t="s">
        <v>202</v>
      </c>
      <c r="H22" s="84">
        <f>+'FOR-CSA-018'!H23</f>
        <v>0</v>
      </c>
      <c r="I22" s="85">
        <f>+'FOR-CSA-018'!I23</f>
        <v>0</v>
      </c>
      <c r="J22" s="59"/>
    </row>
    <row r="23" spans="2:10" x14ac:dyDescent="0.25">
      <c r="B23" s="58"/>
      <c r="C23" s="40" t="s">
        <v>221</v>
      </c>
      <c r="H23" s="84">
        <f>+'FOR-CSA-018'!H24</f>
        <v>0</v>
      </c>
      <c r="I23" s="85">
        <f>+'FOR-CSA-018'!I24</f>
        <v>0</v>
      </c>
      <c r="J23" s="59"/>
    </row>
    <row r="24" spans="2:10" ht="13" x14ac:dyDescent="0.3">
      <c r="B24" s="58"/>
      <c r="C24" s="60" t="s">
        <v>222</v>
      </c>
      <c r="D24" s="60"/>
      <c r="E24" s="60"/>
      <c r="F24" s="60"/>
      <c r="H24" s="82">
        <f>SUM(H18:H23)</f>
        <v>12</v>
      </c>
      <c r="I24" s="83">
        <f>+SUBTOTAL(9,I18:I23)</f>
        <v>626066</v>
      </c>
      <c r="J24" s="59"/>
    </row>
    <row r="25" spans="2:10" ht="13.5" thickBot="1" x14ac:dyDescent="0.35">
      <c r="B25" s="58"/>
      <c r="C25" s="60"/>
      <c r="D25" s="60"/>
      <c r="H25" s="86"/>
      <c r="I25" s="87"/>
      <c r="J25" s="59"/>
    </row>
    <row r="26" spans="2:10" ht="13.5" thickTop="1" x14ac:dyDescent="0.3">
      <c r="B26" s="58"/>
      <c r="C26" s="60"/>
      <c r="D26" s="60"/>
      <c r="H26" s="73"/>
      <c r="I26" s="69"/>
      <c r="J26" s="59"/>
    </row>
    <row r="27" spans="2:10" ht="13" x14ac:dyDescent="0.3">
      <c r="B27" s="58"/>
      <c r="C27" s="60"/>
      <c r="D27" s="60"/>
      <c r="H27" s="73"/>
      <c r="I27" s="69"/>
      <c r="J27" s="59"/>
    </row>
    <row r="28" spans="2:10" ht="13" x14ac:dyDescent="0.3">
      <c r="B28" s="58"/>
      <c r="C28" s="60"/>
      <c r="D28" s="60"/>
      <c r="H28" s="73"/>
      <c r="I28" s="69"/>
      <c r="J28" s="59"/>
    </row>
    <row r="29" spans="2:10" x14ac:dyDescent="0.25">
      <c r="B29" s="58"/>
      <c r="G29" s="73"/>
      <c r="H29" s="73"/>
      <c r="I29" s="73"/>
      <c r="J29" s="59"/>
    </row>
    <row r="30" spans="2:10" ht="13.5" thickBot="1" x14ac:dyDescent="0.35">
      <c r="B30" s="58"/>
      <c r="C30" s="74" t="str">
        <f>+'FOR-CSA-018'!C37</f>
        <v>Nombre</v>
      </c>
      <c r="D30" s="74"/>
      <c r="G30" s="74" t="str">
        <f>+'FOR-CSA-018'!H37</f>
        <v>Lizeth Ome G.</v>
      </c>
      <c r="H30" s="75"/>
      <c r="I30" s="73"/>
      <c r="J30" s="59"/>
    </row>
    <row r="31" spans="2:10" ht="13" x14ac:dyDescent="0.3">
      <c r="B31" s="58"/>
      <c r="C31" s="76" t="str">
        <f>+'FOR-CSA-018'!C38</f>
        <v>Cargo</v>
      </c>
      <c r="D31" s="76"/>
      <c r="G31" s="76" t="str">
        <f>+'FOR-CSA-018'!H38</f>
        <v>Cartera - Cuentas Salud</v>
      </c>
      <c r="H31" s="73"/>
      <c r="I31" s="73"/>
      <c r="J31" s="59"/>
    </row>
    <row r="32" spans="2:10" ht="13" x14ac:dyDescent="0.3">
      <c r="B32" s="58"/>
      <c r="C32" s="76" t="str">
        <f>+'FOR-CSA-018'!C39</f>
        <v>Entidad</v>
      </c>
      <c r="D32" s="76"/>
      <c r="G32" s="76" t="str">
        <f>+'FOR-CSA-018'!H39</f>
        <v>EPS Comfenalco Valle.</v>
      </c>
      <c r="H32" s="73"/>
      <c r="I32" s="73"/>
      <c r="J32" s="59"/>
    </row>
    <row r="33" spans="2:10" ht="13" x14ac:dyDescent="0.3">
      <c r="B33" s="58"/>
      <c r="C33" s="76"/>
      <c r="D33" s="76"/>
      <c r="G33" s="76"/>
      <c r="H33" s="73"/>
      <c r="I33" s="73"/>
      <c r="J33" s="59"/>
    </row>
    <row r="34" spans="2:10" ht="13" x14ac:dyDescent="0.3">
      <c r="B34" s="58"/>
      <c r="C34" s="76"/>
      <c r="D34" s="76"/>
      <c r="G34" s="76"/>
      <c r="H34" s="73"/>
      <c r="I34" s="73"/>
      <c r="J34" s="59"/>
    </row>
    <row r="35" spans="2:10" ht="14" x14ac:dyDescent="0.25">
      <c r="B35" s="58"/>
      <c r="C35" s="100" t="s">
        <v>223</v>
      </c>
      <c r="D35" s="100"/>
      <c r="E35" s="100"/>
      <c r="F35" s="100"/>
      <c r="G35" s="100"/>
      <c r="H35" s="100"/>
      <c r="I35" s="100"/>
      <c r="J35" s="59"/>
    </row>
    <row r="36" spans="2:10" ht="13" x14ac:dyDescent="0.3">
      <c r="B36" s="58"/>
      <c r="C36" s="76"/>
      <c r="D36" s="76"/>
      <c r="G36" s="76"/>
      <c r="H36" s="73"/>
      <c r="I36" s="73"/>
      <c r="J36" s="59"/>
    </row>
    <row r="37" spans="2:10" ht="18.75" customHeight="1" thickBot="1" x14ac:dyDescent="0.3">
      <c r="B37" s="77"/>
      <c r="C37" s="78"/>
      <c r="D37" s="78"/>
      <c r="E37" s="78"/>
      <c r="F37" s="78"/>
      <c r="G37" s="75"/>
      <c r="H37" s="75"/>
      <c r="I37" s="75"/>
      <c r="J37" s="7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Stefany Arana Garcia</cp:lastModifiedBy>
  <dcterms:created xsi:type="dcterms:W3CDTF">2025-04-10T14:53:56Z</dcterms:created>
  <dcterms:modified xsi:type="dcterms:W3CDTF">2025-04-23T21:44:39Z</dcterms:modified>
</cp:coreProperties>
</file>