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nilo\Areas\CxPSalud\CARTERA\CARTERAS REVISADAS\REVISIÓN CARTERAS AÑO 2025\4. ABRIL\NIT 31886736 MARIA MERCEDES NARANJO VERGARA\"/>
    </mc:Choice>
  </mc:AlternateContent>
  <xr:revisionPtr revIDLastSave="0" documentId="13_ncr:1_{D2DCB4D9-25DF-4B66-9D0D-07B063A65C13}" xr6:coauthVersionLast="47" xr6:coauthVersionMax="47" xr10:uidLastSave="{00000000-0000-0000-0000-000000000000}"/>
  <bookViews>
    <workbookView xWindow="-110" yWindow="-110" windowWidth="19420" windowHeight="11500" activeTab="2" xr2:uid="{00000000-000D-0000-FFFF-FFFF00000000}"/>
  </bookViews>
  <sheets>
    <sheet name="INFO IPS" sheetId="1" r:id="rId1"/>
    <sheet name="ESTADO CADA FACT" sheetId="6" r:id="rId2"/>
    <sheet name="FOR-CSA-018" sheetId="3" r:id="rId3"/>
    <sheet name="CIRCULAR 030" sheetId="4" r:id="rId4"/>
  </sheets>
  <externalReferences>
    <externalReference r:id="rId5"/>
    <externalReference r:id="rId6"/>
  </externalReferences>
  <definedNames>
    <definedName name="_xlnm._FilterDatabase" localSheetId="1" hidden="1">'ESTADO CADA FACT'!$A$2:$BK$79</definedName>
    <definedName name="DEPTO">[1]Hoja1!$B$2:$B$37</definedName>
    <definedName name="listaEBP">[2]IPS!$A$2:$B$157</definedName>
    <definedName name="listaeps">[2]EPS!$A$2:$A$25</definedName>
    <definedName name="listaERP">[2]EPS!$A$2:$B$25</definedName>
    <definedName name="listaips">[2]IPS!$A$2:$A$157</definedName>
    <definedName name="MedioP">'[2]MESA 1-2020'!$AV$6569:$AV$6572</definedName>
    <definedName name="Mes">#REF!</definedName>
    <definedName name="TBL_NUMESA">[2]EPS!$J$1:$J$4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Z1" i="6" l="1"/>
  <c r="AY1" i="6"/>
  <c r="AX1" i="6"/>
  <c r="AW1" i="6"/>
  <c r="AV1" i="6"/>
  <c r="AU1" i="6"/>
  <c r="AT1" i="6"/>
  <c r="AS1" i="6"/>
  <c r="AR1" i="6"/>
  <c r="AQ1" i="6"/>
  <c r="Q1" i="6"/>
  <c r="J1" i="6"/>
  <c r="I1" i="6"/>
  <c r="O1" i="6" l="1"/>
  <c r="S69" i="6"/>
  <c r="G32" i="4"/>
  <c r="C32" i="4"/>
  <c r="G31" i="4"/>
  <c r="C31" i="4"/>
  <c r="G30" i="4"/>
  <c r="C30" i="4"/>
  <c r="I23" i="4"/>
  <c r="H23" i="4"/>
  <c r="I22" i="4"/>
  <c r="H22" i="4"/>
  <c r="I21" i="4"/>
  <c r="H21" i="4"/>
  <c r="I20" i="4"/>
  <c r="H20" i="4"/>
  <c r="I19" i="4"/>
  <c r="H19" i="4"/>
  <c r="I18" i="4"/>
  <c r="H18" i="4"/>
  <c r="C17" i="4"/>
  <c r="C12" i="4"/>
  <c r="I30" i="3"/>
  <c r="H30" i="3"/>
  <c r="I28" i="3"/>
  <c r="H28" i="3"/>
  <c r="I25" i="3"/>
  <c r="H25" i="3"/>
  <c r="H32" i="3" s="1"/>
  <c r="H33" i="3" s="1"/>
  <c r="C11" i="4"/>
  <c r="C9" i="3"/>
  <c r="C9" i="4" s="1"/>
  <c r="H79" i="1"/>
  <c r="I32" i="3" l="1"/>
  <c r="I33" i="3" s="1"/>
  <c r="H17" i="4"/>
  <c r="I17" i="4"/>
  <c r="H24" i="4"/>
  <c r="I2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Juan Camilo Paez Ramirez</author>
  </authors>
  <commentList>
    <comment ref="A1" authorId="0" shapeId="0" xr:uid="{00000000-0006-0000-0000-000001000000}">
      <text>
        <r>
          <rPr>
            <b/>
            <sz val="9"/>
            <color indexed="81"/>
            <rFont val="Tahoma"/>
            <family val="2"/>
          </rPr>
          <t>Juan Camilo Paez Ramirez:</t>
        </r>
        <r>
          <rPr>
            <sz val="9"/>
            <color indexed="81"/>
            <rFont val="Tahoma"/>
            <family val="2"/>
          </rPr>
          <t xml:space="preserve">
NIT IPS SIN DIGITO DE VERIFICACION
</t>
        </r>
      </text>
    </comment>
    <comment ref="B1" authorId="0" shapeId="0" xr:uid="{00000000-0006-0000-0000-000002000000}">
      <text>
        <r>
          <rPr>
            <b/>
            <sz val="9"/>
            <color indexed="81"/>
            <rFont val="Tahoma"/>
            <family val="2"/>
          </rPr>
          <t>Juan Camilo Paez Ramirez:</t>
        </r>
        <r>
          <rPr>
            <sz val="9"/>
            <color indexed="81"/>
            <rFont val="Tahoma"/>
            <family val="2"/>
          </rPr>
          <t xml:space="preserve">
NOMBRE DE LA IPS</t>
        </r>
      </text>
    </comment>
    <comment ref="C1" authorId="0" shapeId="0" xr:uid="{00000000-0006-0000-0000-000003000000}">
      <text>
        <r>
          <rPr>
            <b/>
            <sz val="9"/>
            <color indexed="81"/>
            <rFont val="Tahoma"/>
            <family val="2"/>
          </rPr>
          <t>Juan Camilo Paez Ramirez:
ALFA NUMERICO SI APLICA</t>
        </r>
      </text>
    </comment>
    <comment ref="D1" authorId="0" shapeId="0" xr:uid="{00000000-0006-0000-0000-000004000000}">
      <text>
        <r>
          <rPr>
            <b/>
            <sz val="9"/>
            <color indexed="81"/>
            <rFont val="Tahoma"/>
            <family val="2"/>
          </rPr>
          <t>Juan Camilo Paez Ramirez:</t>
        </r>
        <r>
          <rPr>
            <sz val="9"/>
            <color indexed="81"/>
            <rFont val="Tahoma"/>
            <family val="2"/>
          </rPr>
          <t xml:space="preserve">
NUMERO DE FACTURA FISCAL
</t>
        </r>
      </text>
    </comment>
    <comment ref="E1" authorId="0" shapeId="0" xr:uid="{00000000-0006-0000-0000-000005000000}">
      <text>
        <r>
          <rPr>
            <b/>
            <sz val="9"/>
            <color indexed="81"/>
            <rFont val="Tahoma"/>
            <family val="2"/>
          </rPr>
          <t>Juan Camilo Paez Ramirez:</t>
        </r>
        <r>
          <rPr>
            <sz val="9"/>
            <color indexed="81"/>
            <rFont val="Tahoma"/>
            <family val="2"/>
          </rPr>
          <t xml:space="preserve">
FECHA DE LA FACTURA
</t>
        </r>
      </text>
    </comment>
    <comment ref="F1" authorId="0" shapeId="0" xr:uid="{00000000-0006-0000-0000-00000600000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<sst xmlns="http://schemas.openxmlformats.org/spreadsheetml/2006/main" count="1663" uniqueCount="290">
  <si>
    <t>Prefijo Factura</t>
  </si>
  <si>
    <t>Numero Factura</t>
  </si>
  <si>
    <t>IPS Fecha factura</t>
  </si>
  <si>
    <t>IPS Fecha radicado</t>
  </si>
  <si>
    <t>IPS Valor Factura</t>
  </si>
  <si>
    <t>IPS Saldo Factura</t>
  </si>
  <si>
    <t>NIT IPS</t>
  </si>
  <si>
    <t>Tipo de Contrato</t>
  </si>
  <si>
    <t>Nombre IPS</t>
  </si>
  <si>
    <t>Sede / Ciudad</t>
  </si>
  <si>
    <t>Tipo de Prestación</t>
  </si>
  <si>
    <t>MARIA MERCEDES NARANJO VERGARA</t>
  </si>
  <si>
    <t>FELE</t>
  </si>
  <si>
    <t>CALI</t>
  </si>
  <si>
    <t>PRESTACION DE SERVICIOS</t>
  </si>
  <si>
    <t>AMBULATORIO</t>
  </si>
  <si>
    <t>Numero de Contrato</t>
  </si>
  <si>
    <t>CMSSV-116</t>
  </si>
  <si>
    <t>FACTURA</t>
  </si>
  <si>
    <t>LLAVE</t>
  </si>
  <si>
    <t>ESTADO CARTERA ANTERIOR</t>
  </si>
  <si>
    <t>POR PAGAR SAP</t>
  </si>
  <si>
    <t>DOC CONTA</t>
  </si>
  <si>
    <t>ESTADO BOX</t>
  </si>
  <si>
    <t>FECHA FACT</t>
  </si>
  <si>
    <t>FECHA RAD</t>
  </si>
  <si>
    <t>FECHA LIQ</t>
  </si>
  <si>
    <t>FECHA DEV</t>
  </si>
  <si>
    <t>DIAS</t>
  </si>
  <si>
    <t>EDAD</t>
  </si>
  <si>
    <t>VALOR BRUTO</t>
  </si>
  <si>
    <t>VALOR RADICAD</t>
  </si>
  <si>
    <t>COPAGO/CM REAL</t>
  </si>
  <si>
    <t>COPAGO/CM BOX</t>
  </si>
  <si>
    <t>GLOSA PDTE</t>
  </si>
  <si>
    <t>GLOSA ACEPTADA</t>
  </si>
  <si>
    <t>DEVOLUCION</t>
  </si>
  <si>
    <t>Observacion glosa</t>
  </si>
  <si>
    <t>Valor_Glosa y Devolución</t>
  </si>
  <si>
    <t>TIPIFICACION</t>
  </si>
  <si>
    <t>CONCEPTO GLOSA Y DEVOLUCION</t>
  </si>
  <si>
    <t>TIPIFICACION OBJECION</t>
  </si>
  <si>
    <t>TIPO DE SERVICIO</t>
  </si>
  <si>
    <t>AMBITO</t>
  </si>
  <si>
    <t>Numero Contrato</t>
  </si>
  <si>
    <t>FACTURA CANCELADA</t>
  </si>
  <si>
    <t>FACTURA DEVUELTA</t>
  </si>
  <si>
    <t>FACTURA NO RADICADA</t>
  </si>
  <si>
    <t>VALOR EXTEMPORANEO</t>
  </si>
  <si>
    <t>FACTURA EN PROGRAMACION DE PAGO</t>
  </si>
  <si>
    <t>FACTURA EN PROCESO INTERNO</t>
  </si>
  <si>
    <t>FACTURACION COVID-19</t>
  </si>
  <si>
    <t>VALOR CANCELADO SAP</t>
  </si>
  <si>
    <t>RETENCION</t>
  </si>
  <si>
    <t>DOC COMPENSACION SAP</t>
  </si>
  <si>
    <t>FECHA COMPENSACION SAP</t>
  </si>
  <si>
    <t>OBSE PAGO</t>
  </si>
  <si>
    <t>VALOR TRANFERENCIA</t>
  </si>
  <si>
    <t>Factura Devuelta</t>
  </si>
  <si>
    <t>Devuelta</t>
  </si>
  <si>
    <t>Más de 360</t>
  </si>
  <si>
    <t>Se devuelve factura radican FELE422 y anexan soportes de la factura FELE424</t>
  </si>
  <si>
    <t>DEVOLUCIÓN: Se realiza devolución de factura, la AUTORIZACIO230833360310206 con código de servicio 893824 PRUEBA DE HIDR ÓGENO ESPIRADO, ya fue liquidada en la factura FELE-420 se validan ambas facturas en las cuales se evidencia que reali realizan la misma prueba el 14-04-2023 y el 20-04-2023 / JULIO MONTOYA.</t>
  </si>
  <si>
    <t>SOPORTE</t>
  </si>
  <si>
    <t>Exámenes de laboratorio, imágenes y otras ayudas diagnósticas ambulatorias</t>
  </si>
  <si>
    <t>Ambulatorio</t>
  </si>
  <si>
    <t>Se devuelve factura la autorizacion 231103360611123  esta ya cancelada con la factura FELE438. se valida soportes de junio 2023 enviaron esa misma aut y ya se cancelo. no se puede pagar en la factura FELE 439</t>
  </si>
  <si>
    <t>AUTORIZACION SE DEVUELVE FACTURRA LA AUTORIZACION QUE ANEXAN231103360611123 ESTA CANCELADA EN LA FACTURA FELE 438 MILENA P/ JULIO</t>
  </si>
  <si>
    <t>Se devuelve factura la autorizacion 231103360611123 esta ya cancelada con la factura FELE438. se valida soportes de junio 2023 enviaron esa misma aut y ya se cancelo. no se puede pagar en la factura FELE 439</t>
  </si>
  <si>
    <t>31-60</t>
  </si>
  <si>
    <t xml:space="preserve">se devuelve factura revisar las autorizaciones 220423114348059 y la aut 220628516393137 y la aut 220873114582491 y validar las autorizaciones sigueintes en estado anulada sin reemplazo 222243360539506-221333360514729      </t>
  </si>
  <si>
    <t>se devuelve factura revisar las autorizaciones 220423114348059 y la aut 220628516393137 y la aut 220873114582491 y validar las autorizaciones sigueintes en estado anulada sin reemplazo 222243360539506-221333360514729</t>
  </si>
  <si>
    <t>AUTORIZACION</t>
  </si>
  <si>
    <t>Consultas ambulatorias</t>
  </si>
  <si>
    <t>Finalizada</t>
  </si>
  <si>
    <t>FACTURACION, SE APLICA GLOSA POR VALOR DE 24.900 QUE OBEDECE AL COPAGO Y/O CUOTA MODERADORA NO DESCONTADO DE LA FACTURA,  NO SE EVIDENCIA CARTA DE EXONERACION DE COPAGO DEL PACIENTE POR LO CUAL SE DESCUENTA. CLAUDIA DIAZ</t>
  </si>
  <si>
    <t>MIG-31886736</t>
  </si>
  <si>
    <t>91-180</t>
  </si>
  <si>
    <t>AUTORIZACION, SE APLICA GLOSA A LA PACIENTE ISABELA GOMEZ ROCHE TI 1150685119 CONSULTA DE GASTROENTEROLOGIA PEDIATRICA N O CUENTA CON AUTORIZACION PARA EL SERVICIO (NAP DE 15 DIGITO S) VALOR 90.000    CLAUDIA DIAZ</t>
  </si>
  <si>
    <t>FACTURACION, SE APLICA GLOSA POR VALOR DE 3.700 QUE OBEDECEAL COPAGO Y/O CUOTA MODERADORA NO DESCONTADA DE LA FACTURA, NO SE EVIDENCIA CARTA DE EXONERACION DEL PACIENTE POR LO TAN TO SE DESCUENTA.   CLAUDIA DIAZ|FACTURACION, SE APLICA GLOSA POR VALOR DE 3.700 QUE OBEDECEAL NO COBRO DE COPAGO Y/O CUOTA MODERADORA NO DESCONTADO DE LA FACTURA, NO SE EVIDENCIA CARTA DE EXONERACION DEL PACIENT E POR TANTO SE DESCUENTA. CLAUDIA DIAZ|FACTURACION, SE APLICA GLOSA POR VALOR DE 3.700 QUE OBEDECEAL COBRO DE COPAGO Y/O CUOTA MODERADORA NO DESCONTADA DE LA FACTURA. NO SE EVIDENCIA CARTA DE EXONERACION DEL PACIENTE P OR TANTO SE DESCUENTA.   CLAUDIA DIAZ|FACTIRACION, SE APLICA GLOSA POR VALOR DE 3.700 QUE OBEDECEAL COBRO DE COPAGO Y/O CUOTA MODERADORA NO DESCONTADO DE LA FACTURA, NO SE EVIDENCIA CARTA DE EXONERACION DEL PACIENTE P OR LO CUAL SE REALIZA DESCUENTO. CLAUDIA DIAZ|FACTURACION, SE APLICA GLOSA POR VALOR DE 3.700 QUE OBEDECEAL COPAGO Y/O CUOTA MODERADORA NO DESCONTADO DE LA FACTURA, NO SE EVIDENCIA CARTA DE EXONERACION DEL PACIENTE, POR LO CU AL SE DESCUENTA.   CLAUDIA DIA</t>
  </si>
  <si>
    <t>AUTORIZACION, SE APLICA GLOSA AL PACIENTE GOMEZ ROCHA ISABELLA TI 1150685119 NO CUENTA CON AUTORIZACION (NAP DE 15 DIGIT OS) PARA EL SERVICIO FACTURADO, POR FAVOR VALIDAR CON EL ARE A ENCARGADA (CAPAUTORIZACIONES@EPSCOMFENALCOVALLE.COM.CO - PATRIVINOC@EPSCOMFENALCOVALLE.COM.CO) CLAUDIA MARCELA DIAZ PEREZ+</t>
  </si>
  <si>
    <t>AUTORIZACION_SE REVISA AUTORIZACION Y NO CORRESPONDE AL PROGRAMA FACTURADO No.222658529613695 REFACTURAR NUEVAMENTE Y PR ESENTAR CUENTA. KEVIN YALANDA</t>
  </si>
  <si>
    <t>SE APLICA GLOSA POR SOPORTES AL SERVICIO (890247 GASTROENTEROLOGIA PEDIATRICA)PRESTADO A LA PACIENTE ISABELLA ALVEAR ID 1109549849 POR VALOR DE 80.000, SE EVIDENCIA AUSENCIA TOTAL EN LOS SOPORTES ADJUNTOS A LA FACTURA QUE EVIDENCIEN LA CON SULTA, POR FAVOR ADJUNTAR SOPORTES COMPLETOS SEGUN RESOLUCIO  3047/08 ANEXO TECNICO 5. CLAUDIA DIAZ</t>
  </si>
  <si>
    <t>Factura pendiente de pago</t>
  </si>
  <si>
    <t>0-30</t>
  </si>
  <si>
    <t>181-360</t>
  </si>
  <si>
    <t>SE APICA GLOSA POR AUTORIZACION DE SERVICIO VENCIDA A LA FECHA DE PRESTACION DEL SERVICIO AL PACIENTE JOSE EDUARDO AMAYA CC 16741668 AUT: 2007131122654 TIENE VIGENCIA HASTA 2020-10- 30 Y LA PRESTACION DEL SERVICIO FUE 2020-11-03. CLAUDIA DIAZ</t>
  </si>
  <si>
    <t>Corriente</t>
  </si>
  <si>
    <t>moderadora/coopago: se glosa factura por cuota moderadorafactura ambulatioria. se objeta factura por no descontada cuota moderadora de la autorizacion. estan anexando relacion misma autorizacion para la factura 295.yufrey|AUTO. se glosa factura las autorizaciones canceladasfactura ambulatoria: 220873114582491 pagagda factura #232 221333114635758 pagada #336 .220328516614694 pagda #351 220508516334233pagada #232 .220628516393137 PAGA #232</t>
  </si>
  <si>
    <t>61-90</t>
  </si>
  <si>
    <t>CUOTA MODERADORA/COPAGO. SE APLICA GLOSA AL PACIENTE MARTINLUNA POR EL NO COBRO DE COPAGO 3.700 NO SE EVIDENCIA CARTA D E EXONERACION, NO SE EVIDENCIA COBRO EN DETALLE DE CARGOS RE LACIONADO EN LA FACTURA. CLAUDIA DIAZ|FACTURACION, SE APLICA GLOSA POR FACTURACION EL PACIENTE MARTIN LUNA PRESENTA DOS SERVICIO DE CONSULTA EN DIFERENTES FEC HAS PERO PRESENTAN LA MISMA AUTORIZACION 220423114348059, SE LE RECONOCE UNA CONSULTA. VALOR GLOSA 90.000. CLAUDIA DIAZ|CUOTA MODERADORA/COPAGO. SE APLICA GLOSA AL SERVICIO DE LA PCIENTE MARIA NOSE DE LEON, LA AUTORIZACION 213273114569634 R FLEJA COBRO DE COPAGO, NO SE EVIDENCIA CARTA DE EXONERACION NI EL COBRO EN EL DETALLE DE CARGOS. CLAUDIA DIAZ</t>
  </si>
  <si>
    <t>Factura No Radicada</t>
  </si>
  <si>
    <t>No radicada</t>
  </si>
  <si>
    <t>Factura devuelta</t>
  </si>
  <si>
    <t>Factura cerrada por extemporaneidad</t>
  </si>
  <si>
    <t>Factura cancelada</t>
  </si>
  <si>
    <t>Factura pendiente en programacion de pago</t>
  </si>
  <si>
    <t>Factura no radicada</t>
  </si>
  <si>
    <t>Factura Cancelada</t>
  </si>
  <si>
    <t>FOR-CSA-018</t>
  </si>
  <si>
    <t>HOJA 1 DE 1</t>
  </si>
  <si>
    <t>RESUMEN DE CARTERA REVISADA POR LA EPS</t>
  </si>
  <si>
    <t>VERSION 2</t>
  </si>
  <si>
    <t>A continuacion me permito remitir nuestra respuesta al estado de cartera presentado en la fecha: 02/04/2025</t>
  </si>
  <si>
    <t>Con Corte al dia: 31/03/2025</t>
  </si>
  <si>
    <t>Cant Fact</t>
  </si>
  <si>
    <t>Valor</t>
  </si>
  <si>
    <t xml:space="preserve">VALOR PRESENTADO POR LA ENTIDAD </t>
  </si>
  <si>
    <t>FACTURA YA CANCELADA</t>
  </si>
  <si>
    <t xml:space="preserve">FACTURA DEVUELTA </t>
  </si>
  <si>
    <t>FACTURA NO RADICADA POR LA ENTIDAD</t>
  </si>
  <si>
    <t>FACTURA-GLOSA-DEVOLUCION ACEPTADA POR LA IPS ( $ )</t>
  </si>
  <si>
    <t>FACTURA CERRADA POR EXTEMPORANEIDAD</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</si>
  <si>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</si>
  <si>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</si>
  <si>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</si>
  <si>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</si>
  <si>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</si>
  <si>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</si>
  <si>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</si>
  <si>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t>
  </si>
  <si>
    <t>Lizeth Ome G.</t>
  </si>
  <si>
    <t>Cargo</t>
  </si>
  <si>
    <t>Cartera - Cuentas Salud</t>
  </si>
  <si>
    <t>Entidad</t>
  </si>
  <si>
    <t>EPS Comfenalco Valle.</t>
  </si>
  <si>
    <t>Nota: Documento válido como soporte de aceptación a el estado de cartera conciliado entre las partes</t>
  </si>
  <si>
    <t>FOR-CSA-004</t>
  </si>
  <si>
    <t>RESUMEN DE CARTERA REVISADA POR LA EPS REPORTADA EN LA CIRCULAR 030</t>
  </si>
  <si>
    <t>VERSION 0</t>
  </si>
  <si>
    <t>A continuacion me permito remitir nuestra respuesta al estado de cartera reportada en la Circular 030</t>
  </si>
  <si>
    <t>GLOSA POR CONCILIAR</t>
  </si>
  <si>
    <t>TOTAL CARTERA REVISADA CIRCULAR 030</t>
  </si>
  <si>
    <t>Nota: Documento válido como soporte de aceptación a el estado de cartera conciliado y reportado en Circular 030</t>
  </si>
  <si>
    <t>Señores : MARIA MERCEDES NARANJO VERGARA</t>
  </si>
  <si>
    <t>NIT: 31886736</t>
  </si>
  <si>
    <t>FELE323</t>
  </si>
  <si>
    <t>FELE661</t>
  </si>
  <si>
    <t>FELE85</t>
  </si>
  <si>
    <t>FELE306</t>
  </si>
  <si>
    <t>FELE216</t>
  </si>
  <si>
    <t>FELE142</t>
  </si>
  <si>
    <t>FELE328</t>
  </si>
  <si>
    <t>FELE295</t>
  </si>
  <si>
    <t>FELE155</t>
  </si>
  <si>
    <t>FELE140</t>
  </si>
  <si>
    <t>FELE378</t>
  </si>
  <si>
    <t>FELE348</t>
  </si>
  <si>
    <t>FELE299</t>
  </si>
  <si>
    <t>FELE388</t>
  </si>
  <si>
    <t>FELE114</t>
  </si>
  <si>
    <t>FELE101</t>
  </si>
  <si>
    <t>FELE178</t>
  </si>
  <si>
    <t>FELE112</t>
  </si>
  <si>
    <t>FELE82</t>
  </si>
  <si>
    <t>FELE154</t>
  </si>
  <si>
    <t>FELE93</t>
  </si>
  <si>
    <t>FELE161</t>
  </si>
  <si>
    <t>FELE230</t>
  </si>
  <si>
    <t>FELE217</t>
  </si>
  <si>
    <t>FELE218</t>
  </si>
  <si>
    <t>FELE234</t>
  </si>
  <si>
    <t>FELE235</t>
  </si>
  <si>
    <t>FELE215</t>
  </si>
  <si>
    <t>FELE243</t>
  </si>
  <si>
    <t>FELE244</t>
  </si>
  <si>
    <t>FELE245</t>
  </si>
  <si>
    <t>FELE438</t>
  </si>
  <si>
    <t>FELE441</t>
  </si>
  <si>
    <t>FELE442</t>
  </si>
  <si>
    <t>FELE590</t>
  </si>
  <si>
    <t>FELE618</t>
  </si>
  <si>
    <t>FELE619</t>
  </si>
  <si>
    <t>FELE233</t>
  </si>
  <si>
    <t>FELE237</t>
  </si>
  <si>
    <t>FELE26</t>
  </si>
  <si>
    <t>FELE436</t>
  </si>
  <si>
    <t>FELE673</t>
  </si>
  <si>
    <t>FELE435</t>
  </si>
  <si>
    <t>FELE440</t>
  </si>
  <si>
    <t>FELE285</t>
  </si>
  <si>
    <t>FELE386</t>
  </si>
  <si>
    <t>FELE434</t>
  </si>
  <si>
    <t>FELE258</t>
  </si>
  <si>
    <t>FELE792</t>
  </si>
  <si>
    <t>FELE742</t>
  </si>
  <si>
    <t>FELE674</t>
  </si>
  <si>
    <t>FELE620</t>
  </si>
  <si>
    <t>FELE588</t>
  </si>
  <si>
    <t>FELE232</t>
  </si>
  <si>
    <t>FELE589</t>
  </si>
  <si>
    <t>FELE214</t>
  </si>
  <si>
    <t>FELE443</t>
  </si>
  <si>
    <t>FELE422</t>
  </si>
  <si>
    <t>FELE439</t>
  </si>
  <si>
    <t>FELE803</t>
  </si>
  <si>
    <t>FELE806</t>
  </si>
  <si>
    <t>FELE868</t>
  </si>
  <si>
    <t>FELE867</t>
  </si>
  <si>
    <t>FELE869</t>
  </si>
  <si>
    <t>FELE864</t>
  </si>
  <si>
    <t>FELE917</t>
  </si>
  <si>
    <t>FELE866</t>
  </si>
  <si>
    <t>FELE916</t>
  </si>
  <si>
    <t>FELE865</t>
  </si>
  <si>
    <t>FELE918</t>
  </si>
  <si>
    <t>FELE871</t>
  </si>
  <si>
    <t>31886736_FELE323</t>
  </si>
  <si>
    <t>31886736_FELE661</t>
  </si>
  <si>
    <t>31886736_FELE85</t>
  </si>
  <si>
    <t>31886736_FELE306</t>
  </si>
  <si>
    <t>31886736_FELE216</t>
  </si>
  <si>
    <t>31886736_FELE142</t>
  </si>
  <si>
    <t>31886736_FELE328</t>
  </si>
  <si>
    <t>31886736_FELE295</t>
  </si>
  <si>
    <t>31886736_FELE155</t>
  </si>
  <si>
    <t>31886736_FELE140</t>
  </si>
  <si>
    <t>31886736_FELE378</t>
  </si>
  <si>
    <t>31886736_FELE348</t>
  </si>
  <si>
    <t>31886736_FELE299</t>
  </si>
  <si>
    <t>31886736_FELE388</t>
  </si>
  <si>
    <t>31886736_FELE114</t>
  </si>
  <si>
    <t>31886736_FELE101</t>
  </si>
  <si>
    <t>31886736_FELE178</t>
  </si>
  <si>
    <t>31886736_FELE112</t>
  </si>
  <si>
    <t>31886736_FELE82</t>
  </si>
  <si>
    <t>31886736_FELE154</t>
  </si>
  <si>
    <t>31886736_FELE93</t>
  </si>
  <si>
    <t>31886736_FELE161</t>
  </si>
  <si>
    <t>31886736_FELE230</t>
  </si>
  <si>
    <t>31886736_FELE217</t>
  </si>
  <si>
    <t>31886736_FELE218</t>
  </si>
  <si>
    <t>31886736_FELE234</t>
  </si>
  <si>
    <t>31886736_FELE235</t>
  </si>
  <si>
    <t>31886736_FELE215</t>
  </si>
  <si>
    <t>31886736_FELE243</t>
  </si>
  <si>
    <t>31886736_FELE244</t>
  </si>
  <si>
    <t>31886736_FELE245</t>
  </si>
  <si>
    <t>31886736_FELE438</t>
  </si>
  <si>
    <t>31886736_FELE441</t>
  </si>
  <si>
    <t>31886736_FELE442</t>
  </si>
  <si>
    <t>31886736_FELE590</t>
  </si>
  <si>
    <t>31886736_FELE618</t>
  </si>
  <si>
    <t>31886736_FELE619</t>
  </si>
  <si>
    <t>31886736_FELE233</t>
  </si>
  <si>
    <t>31886736_FELE237</t>
  </si>
  <si>
    <t>31886736_FELE26</t>
  </si>
  <si>
    <t>31886736_FELE436</t>
  </si>
  <si>
    <t>31886736_FELE673</t>
  </si>
  <si>
    <t>31886736_FELE435</t>
  </si>
  <si>
    <t>31886736_FELE440</t>
  </si>
  <si>
    <t>31886736_FELE285</t>
  </si>
  <si>
    <t>31886736_FELE386</t>
  </si>
  <si>
    <t>31886736_FELE434</t>
  </si>
  <si>
    <t>31886736_FELE258</t>
  </si>
  <si>
    <t>31886736_FELE792</t>
  </si>
  <si>
    <t>31886736_FELE742</t>
  </si>
  <si>
    <t>31886736_FELE674</t>
  </si>
  <si>
    <t>31886736_FELE620</t>
  </si>
  <si>
    <t>31886736_FELE588</t>
  </si>
  <si>
    <t>31886736_FELE232</t>
  </si>
  <si>
    <t>31886736_FELE589</t>
  </si>
  <si>
    <t>31886736_FELE214</t>
  </si>
  <si>
    <t>31886736_FELE443</t>
  </si>
  <si>
    <t>31886736_FELE422</t>
  </si>
  <si>
    <t>31886736_FELE439</t>
  </si>
  <si>
    <t>31886736_FELE803</t>
  </si>
  <si>
    <t>31886736_FELE806</t>
  </si>
  <si>
    <t>31886736_2754</t>
  </si>
  <si>
    <t>31886736_2763</t>
  </si>
  <si>
    <t>31886736_2776</t>
  </si>
  <si>
    <t>31886736_2777</t>
  </si>
  <si>
    <t>31886736_2786</t>
  </si>
  <si>
    <t>31886736_2787</t>
  </si>
  <si>
    <t>31886736_FELE868</t>
  </si>
  <si>
    <t>31886736_FELE867</t>
  </si>
  <si>
    <t>31886736_FELE869</t>
  </si>
  <si>
    <t>31886736_FELE864</t>
  </si>
  <si>
    <t>31886736_FELE917</t>
  </si>
  <si>
    <t>31886736_FELE866</t>
  </si>
  <si>
    <t>31886736_FELE916</t>
  </si>
  <si>
    <t>31886736_FELE865</t>
  </si>
  <si>
    <t>31886736_FELE918</t>
  </si>
  <si>
    <t>31886736_FELE871</t>
  </si>
  <si>
    <t>(en blanco)</t>
  </si>
  <si>
    <t>SE APLICA GLOSA POR TARIFAS A LOS CARGOS DE (903043 PRUEBA DE ALIENTO) EXCEDE LA TARIFA PACTADA ($210.000) TARIFA FACTUR ADA ($220.000) SE GLOSA LA DIFERENCIA DE ESTOS SERVICIOS POR VALOR DE $20.000        CLAUDIA DIAZ</t>
  </si>
  <si>
    <t>ESTADO EPS 26-04-2025</t>
  </si>
  <si>
    <t>NOTA CREDITO</t>
  </si>
  <si>
    <t>Observacion Devolucion</t>
  </si>
  <si>
    <t>Factura Cancelada-Glosa aceptada por la 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</si>
</sst>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5">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quot;$&quot;#,##0;[Red]\-&quot;$&quot;#,##0"/>
    <numFmt numFmtId="165" formatCode="_-&quot;$&quot;* #,##0_-;\-&quot;$&quot;* #,##0_-;_-&quot;$&quot;* &quot;-&quot;_-;_-@_-"/>
    <numFmt numFmtId="166" formatCode="_(&quot;$&quot;\ * #,##0_);_(&quot;$&quot;\ * \(#,##0\);_(&quot;$&quot;\ * &quot;-&quot;_);_(@_)"/>
    <numFmt numFmtId="167" formatCode="&quot;$&quot;\ #,##0"/>
    <numFmt numFmtId="168" formatCode="_-&quot;$&quot;\ * #,##0_-;\-&quot;$&quot;\ * #,##0_-;_-&quot;$&quot;\ * &quot;-&quot;??_-;_-@_-"/>
    <numFmt numFmtId="169" formatCode="_-&quot;€&quot;\ * #,##0_-;\-&quot;€&quot;\ * #,##0_-;_-&quot;€&quot;\ * &quot;-&quot;??_-;_-@_-"/>
    <numFmt numFmtId="170" formatCode="[$-240A]d&quot; de &quot;mmmm&quot; de &quot;yyyy;@"/>
    <numFmt numFmtId="171" formatCode="&quot;$&quot;\ #,##0;[Red]&quot;$&quot;\ #,##0"/>
    <numFmt numFmtId="172" formatCode="[$$-240A]\ #,##0;\-[$$-240A]\ #,##0"/>
    <numFmt numFmtId="173" formatCode="_-* #,##0_-;\-* #,##0_-;_-* &quot;-&quot;??_-;_-@_-"/>
    <numFmt numFmtId="174" formatCode="_-* #,##0.00\ &quot;€&quot;_-;\-* #,##0.00\ &quot;€&quot;_-;_-* &quot;-&quot;??\ &quot;€&quot;_-;_-@_-"/>
    <numFmt numFmtId="175" formatCode="_-* #,##0\ _€_-;\-* #,##0\ _€_-;_-* &quot;-&quot;\ _€_-;_-@_-"/>
    <numFmt numFmtId="176" formatCode="_-* #,##0.00\ _€_-;\-* #,##0.00\ _€_-;_-* &quot;-&quot;??\ _€_-;_-@_-"/>
    <numFmt numFmtId="177" formatCode="dd\-mm\-yy;@"/>
    <numFmt numFmtId="178" formatCode="* #,##0.00\ ;* \(#,##0.00\);* \-#\ ;@\ "/>
    <numFmt numFmtId="179" formatCode="* #,##0.00\ ;\-* #,##0.00\ ;* \-#\ ;@\ "/>
    <numFmt numFmtId="180" formatCode="&quot; $&quot;* #,##0.00\ ;&quot;-$&quot;* #,##0.00\ ;&quot; $&quot;* \-#\ ;@\ "/>
    <numFmt numFmtId="181" formatCode="&quot; $ &quot;* #,##0.00\ ;&quot; $ &quot;* \(#,##0.00\);&quot; $ &quot;* \-#\ ;@\ "/>
    <numFmt numFmtId="182" formatCode="_-&quot;$&quot;* #,##0.00_-;\-&quot;$&quot;* #,##0.00_-;_-&quot;$&quot;* &quot;-&quot;??_-;_-@_-"/>
    <numFmt numFmtId="183" formatCode="_ * #,##0.00_ ;_ * \-#,##0.00_ ;_ * &quot;-&quot;??_ ;_ @_ "/>
    <numFmt numFmtId="184" formatCode="yyyy\-mm\-dd;@"/>
  </numFmts>
  <fonts count="38"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b/>
      <sz val="9"/>
      <color theme="1"/>
      <name val="Calibri"/>
      <family val="2"/>
      <scheme val="minor"/>
    </font>
    <font>
      <sz val="9"/>
      <color theme="1"/>
      <name val="Calibri"/>
      <family val="2"/>
      <scheme val="minor"/>
    </font>
    <font>
      <sz val="8"/>
      <name val="Tahoma"/>
      <family val="2"/>
    </font>
    <font>
      <b/>
      <sz val="8"/>
      <name val="Tahoma"/>
      <family val="2"/>
    </font>
    <font>
      <sz val="8"/>
      <color theme="1"/>
      <name val="Tahoma"/>
      <family val="2"/>
    </font>
    <font>
      <sz val="10"/>
      <name val="Arial"/>
      <family val="2"/>
    </font>
    <font>
      <sz val="10"/>
      <color indexed="8"/>
      <name val="Arial"/>
      <family val="2"/>
    </font>
    <font>
      <b/>
      <sz val="10"/>
      <color indexed="8"/>
      <name val="Arial"/>
      <family val="2"/>
    </font>
    <font>
      <b/>
      <sz val="9"/>
      <name val="Arial"/>
      <family val="2"/>
    </font>
    <font>
      <b/>
      <sz val="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theme="1"/>
      <name val="Arial"/>
      <family val="2"/>
    </font>
    <font>
      <sz val="11"/>
      <color rgb="FF000000"/>
      <name val="Calibri"/>
      <family val="2"/>
      <scheme val="minor"/>
    </font>
    <font>
      <sz val="11"/>
      <color indexed="8"/>
      <name val="Calibri"/>
      <family val="2"/>
      <charset val="1"/>
    </font>
    <font>
      <sz val="10"/>
      <name val="Mangal"/>
      <family val="2"/>
    </font>
    <font>
      <sz val="11"/>
      <color rgb="FF9C6500"/>
      <name val="Calibri"/>
      <family val="2"/>
      <scheme val="minor"/>
    </font>
    <font>
      <b/>
      <sz val="18"/>
      <color theme="3"/>
      <name val="Calibri Light"/>
      <family val="2"/>
      <scheme val="major"/>
    </font>
    <font>
      <sz val="11"/>
      <color indexed="8"/>
      <name val="Calibri"/>
      <family val="2"/>
    </font>
    <font>
      <b/>
      <sz val="11"/>
      <color indexed="8"/>
      <name val="Calibri"/>
      <family val="2"/>
    </font>
    <font>
      <sz val="12"/>
      <name val="Arial"/>
      <family val="2"/>
    </font>
  </fonts>
  <fills count="4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9"/>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s>
  <cellStyleXfs count="377">
    <xf numFmtId="0" fontId="0" fillId="0" borderId="0"/>
    <xf numFmtId="166" fontId="4" fillId="0" borderId="0" applyFont="0" applyFill="0" applyBorder="0" applyAlignment="0" applyProtection="0"/>
    <xf numFmtId="44" fontId="4" fillId="0" borderId="0" applyFont="0" applyFill="0" applyBorder="0" applyAlignment="0" applyProtection="0"/>
    <xf numFmtId="0" fontId="10" fillId="0" borderId="0"/>
    <xf numFmtId="43" fontId="4" fillId="0" borderId="0" applyFont="0" applyFill="0" applyBorder="0" applyAlignment="0" applyProtection="0"/>
    <xf numFmtId="43" fontId="4" fillId="0" borderId="0" applyFont="0" applyFill="0" applyBorder="0" applyAlignment="0" applyProtection="0"/>
    <xf numFmtId="0" fontId="15" fillId="0" borderId="0" applyNumberFormat="0" applyFill="0" applyBorder="0" applyAlignment="0" applyProtection="0"/>
    <xf numFmtId="0" fontId="16" fillId="0" borderId="15" applyNumberFormat="0" applyFill="0" applyAlignment="0" applyProtection="0"/>
    <xf numFmtId="0" fontId="17" fillId="0" borderId="16" applyNumberFormat="0" applyFill="0" applyAlignment="0" applyProtection="0"/>
    <xf numFmtId="0" fontId="18" fillId="0" borderId="17" applyNumberFormat="0" applyFill="0" applyAlignment="0" applyProtection="0"/>
    <xf numFmtId="0" fontId="18" fillId="0" borderId="0" applyNumberFormat="0" applyFill="0" applyBorder="0" applyAlignment="0" applyProtection="0"/>
    <xf numFmtId="0" fontId="19" fillId="8" borderId="0" applyNumberFormat="0" applyBorder="0" applyAlignment="0" applyProtection="0"/>
    <xf numFmtId="0" fontId="20" fillId="9" borderId="0" applyNumberFormat="0" applyBorder="0" applyAlignment="0" applyProtection="0"/>
    <xf numFmtId="0" fontId="21" fillId="11" borderId="18" applyNumberFormat="0" applyAlignment="0" applyProtection="0"/>
    <xf numFmtId="0" fontId="22" fillId="12" borderId="19" applyNumberFormat="0" applyAlignment="0" applyProtection="0"/>
    <xf numFmtId="0" fontId="23" fillId="12" borderId="18" applyNumberFormat="0" applyAlignment="0" applyProtection="0"/>
    <xf numFmtId="0" fontId="24" fillId="0" borderId="20" applyNumberFormat="0" applyFill="0" applyAlignment="0" applyProtection="0"/>
    <xf numFmtId="0" fontId="25" fillId="13" borderId="21" applyNumberFormat="0" applyAlignment="0" applyProtection="0"/>
    <xf numFmtId="0" fontId="26" fillId="0" borderId="0" applyNumberFormat="0" applyFill="0" applyBorder="0" applyAlignment="0" applyProtection="0"/>
    <xf numFmtId="0" fontId="4" fillId="14" borderId="22" applyNumberFormat="0" applyFont="0" applyAlignment="0" applyProtection="0"/>
    <xf numFmtId="0" fontId="27" fillId="0" borderId="0" applyNumberFormat="0" applyFill="0" applyBorder="0" applyAlignment="0" applyProtection="0"/>
    <xf numFmtId="0" fontId="1" fillId="0" borderId="23" applyNumberFormat="0" applyFill="0" applyAlignment="0" applyProtection="0"/>
    <xf numFmtId="0" fontId="28"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28" fillId="19" borderId="0" applyNumberFormat="0" applyBorder="0" applyAlignment="0" applyProtection="0"/>
    <xf numFmtId="0" fontId="4" fillId="20" borderId="0" applyNumberFormat="0" applyBorder="0" applyAlignment="0" applyProtection="0"/>
    <xf numFmtId="0" fontId="4" fillId="21" borderId="0" applyNumberFormat="0" applyBorder="0" applyAlignment="0" applyProtection="0"/>
    <xf numFmtId="0" fontId="28" fillId="23" borderId="0" applyNumberFormat="0" applyBorder="0" applyAlignment="0" applyProtection="0"/>
    <xf numFmtId="0" fontId="4" fillId="24" borderId="0" applyNumberFormat="0" applyBorder="0" applyAlignment="0" applyProtection="0"/>
    <xf numFmtId="0" fontId="4" fillId="25" borderId="0" applyNumberFormat="0" applyBorder="0" applyAlignment="0" applyProtection="0"/>
    <xf numFmtId="0" fontId="28" fillId="27" borderId="0" applyNumberFormat="0" applyBorder="0" applyAlignment="0" applyProtection="0"/>
    <xf numFmtId="0" fontId="4" fillId="28" borderId="0" applyNumberFormat="0" applyBorder="0" applyAlignment="0" applyProtection="0"/>
    <xf numFmtId="0" fontId="4" fillId="29" borderId="0" applyNumberFormat="0" applyBorder="0" applyAlignment="0" applyProtection="0"/>
    <xf numFmtId="0" fontId="28" fillId="31" borderId="0" applyNumberFormat="0" applyBorder="0" applyAlignment="0" applyProtection="0"/>
    <xf numFmtId="0" fontId="4" fillId="32" borderId="0" applyNumberFormat="0" applyBorder="0" applyAlignment="0" applyProtection="0"/>
    <xf numFmtId="0" fontId="4" fillId="33" borderId="0" applyNumberFormat="0" applyBorder="0" applyAlignment="0" applyProtection="0"/>
    <xf numFmtId="0" fontId="28" fillId="35" borderId="0" applyNumberFormat="0" applyBorder="0" applyAlignment="0" applyProtection="0"/>
    <xf numFmtId="0" fontId="4" fillId="36" borderId="0" applyNumberFormat="0" applyBorder="0" applyAlignment="0" applyProtection="0"/>
    <xf numFmtId="0" fontId="4" fillId="37" borderId="0" applyNumberFormat="0" applyBorder="0" applyAlignment="0" applyProtection="0"/>
    <xf numFmtId="44" fontId="4" fillId="0" borderId="0" applyFont="0" applyFill="0" applyBorder="0" applyAlignment="0" applyProtection="0"/>
    <xf numFmtId="42"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2" fontId="4" fillId="0" borderId="0" applyFont="0" applyFill="0" applyBorder="0" applyAlignment="0" applyProtection="0"/>
    <xf numFmtId="44" fontId="4" fillId="0" borderId="0" applyFont="0" applyFill="0" applyBorder="0" applyAlignment="0" applyProtection="0"/>
    <xf numFmtId="0" fontId="29" fillId="0" borderId="0"/>
    <xf numFmtId="1" fontId="4" fillId="0" borderId="1">
      <alignment horizontal="center"/>
    </xf>
    <xf numFmtId="43" fontId="4"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0" fontId="31" fillId="0" borderId="0"/>
    <xf numFmtId="177" fontId="32" fillId="0" borderId="0" applyFill="0" applyBorder="0" applyAlignment="0" applyProtection="0"/>
    <xf numFmtId="43" fontId="4" fillId="0" borderId="0" applyFont="0" applyFill="0" applyBorder="0" applyAlignment="0" applyProtection="0"/>
    <xf numFmtId="0" fontId="10" fillId="0" borderId="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176" fontId="4" fillId="0" borderId="0" applyFont="0" applyFill="0" applyBorder="0" applyAlignment="0" applyProtection="0"/>
    <xf numFmtId="41" fontId="4" fillId="0" borderId="0" applyFont="0" applyFill="0" applyBorder="0" applyAlignment="0" applyProtection="0"/>
    <xf numFmtId="44" fontId="29" fillId="0" borderId="0" applyFont="0" applyFill="0" applyBorder="0" applyAlignment="0" applyProtection="0"/>
    <xf numFmtId="43" fontId="4" fillId="0" borderId="0" applyFont="0" applyFill="0" applyBorder="0" applyAlignment="0" applyProtection="0"/>
    <xf numFmtId="175" fontId="4" fillId="0" borderId="0" applyFont="0" applyFill="0" applyBorder="0" applyAlignment="0" applyProtection="0"/>
    <xf numFmtId="43" fontId="4" fillId="0" borderId="0" applyFont="0" applyFill="0" applyBorder="0" applyAlignment="0" applyProtection="0"/>
    <xf numFmtId="0" fontId="33" fillId="10" borderId="0" applyNumberFormat="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34" fillId="0" borderId="0" applyNumberFormat="0" applyFill="0" applyBorder="0" applyAlignment="0" applyProtection="0"/>
    <xf numFmtId="0" fontId="28" fillId="18" borderId="0" applyNumberFormat="0" applyBorder="0" applyAlignment="0" applyProtection="0"/>
    <xf numFmtId="0" fontId="28" fillId="22" borderId="0" applyNumberFormat="0" applyBorder="0" applyAlignment="0" applyProtection="0"/>
    <xf numFmtId="0" fontId="28" fillId="26" borderId="0" applyNumberFormat="0" applyBorder="0" applyAlignment="0" applyProtection="0"/>
    <xf numFmtId="0" fontId="28" fillId="30" borderId="0" applyNumberFormat="0" applyBorder="0" applyAlignment="0" applyProtection="0"/>
    <xf numFmtId="0" fontId="28" fillId="34" borderId="0" applyNumberFormat="0" applyBorder="0" applyAlignment="0" applyProtection="0"/>
    <xf numFmtId="0" fontId="28" fillId="38" borderId="0" applyNumberFormat="0" applyBorder="0" applyAlignment="0" applyProtection="0"/>
    <xf numFmtId="174" fontId="4" fillId="0" borderId="0" applyFont="0" applyFill="0" applyBorder="0" applyAlignment="0" applyProtection="0"/>
    <xf numFmtId="44" fontId="4" fillId="0" borderId="0" applyFont="0" applyFill="0" applyBorder="0" applyAlignment="0" applyProtection="0"/>
    <xf numFmtId="0" fontId="35" fillId="0" borderId="0"/>
    <xf numFmtId="0" fontId="35" fillId="0" borderId="0" applyNumberFormat="0" applyFill="0" applyBorder="0" applyProtection="0">
      <alignment horizontal="left"/>
    </xf>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9"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78" fontId="35" fillId="0" borderId="0" applyFill="0" applyBorder="0" applyAlignment="0" applyProtection="0"/>
    <xf numFmtId="181" fontId="35" fillId="0" borderId="0" applyFill="0" applyBorder="0" applyAlignment="0" applyProtection="0"/>
    <xf numFmtId="180" fontId="35" fillId="0" borderId="0" applyFill="0" applyBorder="0" applyAlignment="0" applyProtection="0"/>
    <xf numFmtId="180" fontId="35" fillId="0" borderId="0" applyFill="0" applyBorder="0" applyAlignment="0" applyProtection="0"/>
    <xf numFmtId="180"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10" fillId="0" borderId="0" applyFill="0" applyBorder="0" applyAlignment="0" applyProtection="0"/>
    <xf numFmtId="181" fontId="10" fillId="0" borderId="0" applyFill="0" applyBorder="0" applyAlignment="0" applyProtection="0"/>
    <xf numFmtId="181" fontId="10" fillId="0" borderId="0" applyFill="0" applyBorder="0" applyAlignment="0" applyProtection="0"/>
    <xf numFmtId="181" fontId="10" fillId="0" borderId="0" applyFill="0" applyBorder="0" applyAlignment="0" applyProtection="0"/>
    <xf numFmtId="181" fontId="10" fillId="0" borderId="0" applyFill="0" applyBorder="0" applyAlignment="0" applyProtection="0"/>
    <xf numFmtId="181" fontId="10"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181" fontId="35" fillId="0" borderId="0" applyFill="0" applyBorder="0" applyAlignment="0" applyProtection="0"/>
    <xf numFmtId="0" fontId="1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0"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39" borderId="24" applyNumberFormat="0" applyAlignment="0" applyProtection="0"/>
    <xf numFmtId="0" fontId="35" fillId="39" borderId="24" applyNumberFormat="0" applyAlignment="0" applyProtection="0"/>
    <xf numFmtId="0" fontId="35" fillId="39" borderId="24" applyNumberFormat="0" applyAlignment="0" applyProtection="0"/>
    <xf numFmtId="0" fontId="35" fillId="39" borderId="24" applyNumberFormat="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Protection="0">
      <alignment horizontal="left"/>
    </xf>
    <xf numFmtId="0" fontId="35" fillId="0" borderId="0" applyNumberFormat="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9" fontId="35" fillId="0" borderId="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2" fontId="4" fillId="0" borderId="0" applyFont="0" applyFill="0" applyBorder="0" applyAlignment="0" applyProtection="0"/>
    <xf numFmtId="0" fontId="4" fillId="0" borderId="0"/>
    <xf numFmtId="43" fontId="4" fillId="0" borderId="0" applyFont="0" applyFill="0" applyBorder="0" applyAlignment="0" applyProtection="0"/>
    <xf numFmtId="183" fontId="10" fillId="0" borderId="0" applyFont="0" applyFill="0" applyBorder="0" applyAlignment="0" applyProtection="0"/>
    <xf numFmtId="0" fontId="10" fillId="0" borderId="0"/>
    <xf numFmtId="0" fontId="10" fillId="0" borderId="0"/>
    <xf numFmtId="0" fontId="10" fillId="0" borderId="0"/>
    <xf numFmtId="183" fontId="10" fillId="0" borderId="0" applyFont="0" applyFill="0" applyBorder="0" applyAlignment="0" applyProtection="0"/>
    <xf numFmtId="41" fontId="10" fillId="0" borderId="0" applyFont="0" applyFill="0" applyBorder="0" applyAlignment="0" applyProtection="0"/>
    <xf numFmtId="0" fontId="10" fillId="0" borderId="0"/>
    <xf numFmtId="0" fontId="10" fillId="0" borderId="0"/>
    <xf numFmtId="0" fontId="10" fillId="0" borderId="0"/>
    <xf numFmtId="183" fontId="10" fillId="0" borderId="0" applyFont="0" applyFill="0" applyBorder="0" applyAlignment="0" applyProtection="0"/>
    <xf numFmtId="183" fontId="10" fillId="0" borderId="0" applyFont="0" applyFill="0" applyBorder="0" applyAlignment="0" applyProtection="0"/>
    <xf numFmtId="183" fontId="10" fillId="0" borderId="0" applyFont="0" applyFill="0" applyBorder="0" applyAlignment="0" applyProtection="0"/>
    <xf numFmtId="183" fontId="10" fillId="0" borderId="0" applyFont="0" applyFill="0" applyBorder="0" applyAlignment="0" applyProtection="0"/>
    <xf numFmtId="183" fontId="10" fillId="0" borderId="0" applyFont="0" applyFill="0" applyBorder="0" applyAlignment="0" applyProtection="0"/>
    <xf numFmtId="183" fontId="10" fillId="0" borderId="0" applyFont="0" applyFill="0" applyBorder="0" applyAlignment="0" applyProtection="0"/>
    <xf numFmtId="183" fontId="10" fillId="0" borderId="0" applyFont="0" applyFill="0" applyBorder="0" applyAlignment="0" applyProtection="0"/>
    <xf numFmtId="0" fontId="10" fillId="0" borderId="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184" fontId="4" fillId="0" borderId="0" applyFont="0" applyFill="0" applyBorder="0" applyAlignment="0" applyProtection="0"/>
    <xf numFmtId="0" fontId="30" fillId="0" borderId="0"/>
    <xf numFmtId="43" fontId="4" fillId="0" borderId="0" applyFont="0" applyFill="0" applyBorder="0" applyAlignment="0" applyProtection="0"/>
    <xf numFmtId="174" fontId="4" fillId="0" borderId="0" applyFont="0" applyFill="0" applyBorder="0" applyAlignment="0" applyProtection="0"/>
    <xf numFmtId="43" fontId="4" fillId="0" borderId="0" applyFont="0" applyFill="0" applyBorder="0" applyAlignment="0" applyProtection="0"/>
    <xf numFmtId="41" fontId="4" fillId="0" borderId="0" applyFont="0" applyFill="0" applyBorder="0" applyAlignment="0" applyProtection="0"/>
    <xf numFmtId="42" fontId="4" fillId="0" borderId="0" applyFont="0" applyFill="0" applyBorder="0" applyAlignment="0" applyProtection="0"/>
    <xf numFmtId="41"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0" fontId="4" fillId="0" borderId="0"/>
    <xf numFmtId="43" fontId="10" fillId="0" borderId="0" applyFont="0" applyFill="0" applyBorder="0" applyAlignment="0" applyProtection="0"/>
    <xf numFmtId="176"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0" fontId="37" fillId="0" borderId="0"/>
    <xf numFmtId="43" fontId="10" fillId="0" borderId="0" applyNumberForma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cellStyleXfs>
  <cellXfs count="113">
    <xf numFmtId="0" fontId="0" fillId="0" borderId="0" xfId="0"/>
    <xf numFmtId="0" fontId="1" fillId="0" borderId="0" xfId="0" applyFont="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xf numFmtId="0" fontId="6" fillId="2" borderId="1" xfId="0" applyFont="1" applyFill="1" applyBorder="1"/>
    <xf numFmtId="14" fontId="6" fillId="2" borderId="1" xfId="0" applyNumberFormat="1" applyFont="1" applyFill="1" applyBorder="1"/>
    <xf numFmtId="165" fontId="6" fillId="2" borderId="1" xfId="0" applyNumberFormat="1" applyFont="1" applyFill="1" applyBorder="1"/>
    <xf numFmtId="165" fontId="6" fillId="0" borderId="1" xfId="0" applyNumberFormat="1" applyFont="1" applyBorder="1"/>
    <xf numFmtId="0" fontId="6" fillId="2" borderId="1" xfId="0" applyFont="1" applyFill="1" applyBorder="1" applyAlignment="1">
      <alignment horizontal="center"/>
    </xf>
    <xf numFmtId="14" fontId="6" fillId="0" borderId="1" xfId="0" applyNumberFormat="1" applyFont="1" applyBorder="1"/>
    <xf numFmtId="0" fontId="6" fillId="0" borderId="1" xfId="0" applyFont="1" applyBorder="1" applyAlignment="1">
      <alignment horizontal="right"/>
    </xf>
    <xf numFmtId="14" fontId="6" fillId="0" borderId="1" xfId="1" applyNumberFormat="1" applyFont="1" applyBorder="1"/>
    <xf numFmtId="165" fontId="6" fillId="0" borderId="1" xfId="1" applyNumberFormat="1" applyFont="1" applyBorder="1"/>
    <xf numFmtId="165" fontId="6" fillId="2" borderId="1" xfId="0" applyNumberFormat="1" applyFont="1" applyFill="1" applyBorder="1" applyAlignment="1">
      <alignment horizontal="right"/>
    </xf>
    <xf numFmtId="164" fontId="6" fillId="2" borderId="1" xfId="0" applyNumberFormat="1" applyFont="1" applyFill="1" applyBorder="1"/>
    <xf numFmtId="165" fontId="6" fillId="0" borderId="1" xfId="0" applyNumberFormat="1" applyFont="1" applyBorder="1" applyAlignment="1">
      <alignment horizontal="right"/>
    </xf>
    <xf numFmtId="0" fontId="6" fillId="0" borderId="2" xfId="0" applyFont="1" applyBorder="1"/>
    <xf numFmtId="165" fontId="0" fillId="0" borderId="0" xfId="0" applyNumberFormat="1"/>
    <xf numFmtId="168" fontId="7" fillId="0" borderId="1" xfId="2" applyNumberFormat="1" applyFont="1" applyBorder="1" applyAlignment="1">
      <alignment horizontal="center" vertical="center"/>
    </xf>
    <xf numFmtId="0" fontId="11" fillId="0" borderId="0" xfId="3" applyFont="1"/>
    <xf numFmtId="0" fontId="11" fillId="0" borderId="3" xfId="3" applyFont="1" applyBorder="1" applyAlignment="1">
      <alignment horizontal="centerContinuous"/>
    </xf>
    <xf numFmtId="0" fontId="11" fillId="0" borderId="4" xfId="3" applyFont="1" applyBorder="1" applyAlignment="1">
      <alignment horizontal="centerContinuous"/>
    </xf>
    <xf numFmtId="0" fontId="11" fillId="0" borderId="7" xfId="3" applyFont="1" applyBorder="1" applyAlignment="1">
      <alignment horizontal="centerContinuous"/>
    </xf>
    <xf numFmtId="0" fontId="11" fillId="0" borderId="8" xfId="3" applyFont="1" applyBorder="1" applyAlignment="1">
      <alignment horizontal="centerContinuous"/>
    </xf>
    <xf numFmtId="0" fontId="12" fillId="0" borderId="3" xfId="3" applyFont="1" applyBorder="1" applyAlignment="1">
      <alignment horizontal="centerContinuous" vertical="center"/>
    </xf>
    <xf numFmtId="0" fontId="12" fillId="0" borderId="5" xfId="3" applyFont="1" applyBorder="1" applyAlignment="1">
      <alignment horizontal="centerContinuous" vertical="center"/>
    </xf>
    <xf numFmtId="0" fontId="12" fillId="0" borderId="4"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0" xfId="3" applyFont="1" applyAlignment="1">
      <alignment horizontal="centerContinuous" vertical="center"/>
    </xf>
    <xf numFmtId="0" fontId="12" fillId="0" borderId="13" xfId="3" applyFont="1" applyBorder="1" applyAlignment="1">
      <alignment horizontal="centerContinuous" vertical="center"/>
    </xf>
    <xf numFmtId="0" fontId="11" fillId="0" borderId="9" xfId="3" applyFont="1" applyBorder="1" applyAlignment="1">
      <alignment horizontal="centerContinuous"/>
    </xf>
    <xf numFmtId="0" fontId="11" fillId="0" borderId="11" xfId="3" applyFont="1" applyBorder="1" applyAlignment="1">
      <alignment horizontal="centerContinuous"/>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12" xfId="3" applyFont="1" applyBorder="1" applyAlignment="1">
      <alignment horizontal="centerContinuous" vertical="center"/>
    </xf>
    <xf numFmtId="0" fontId="11" fillId="0" borderId="7" xfId="3" applyFont="1" applyBorder="1"/>
    <xf numFmtId="0" fontId="11" fillId="0" borderId="8" xfId="3" applyFont="1" applyBorder="1"/>
    <xf numFmtId="0" fontId="12" fillId="0" borderId="0" xfId="3" applyFont="1"/>
    <xf numFmtId="14" fontId="11" fillId="0" borderId="0" xfId="3" applyNumberFormat="1" applyFont="1"/>
    <xf numFmtId="170" fontId="11" fillId="0" borderId="0" xfId="3" applyNumberFormat="1" applyFont="1"/>
    <xf numFmtId="14" fontId="11" fillId="0" borderId="0" xfId="3" applyNumberFormat="1" applyFont="1" applyAlignment="1">
      <alignment horizontal="left"/>
    </xf>
    <xf numFmtId="1" fontId="12" fillId="0" borderId="0" xfId="4" applyNumberFormat="1" applyFont="1" applyAlignment="1">
      <alignment horizontal="center" vertical="center"/>
    </xf>
    <xf numFmtId="167" fontId="12" fillId="0" borderId="0" xfId="3" applyNumberFormat="1" applyFont="1" applyAlignment="1">
      <alignment horizontal="center" vertical="center"/>
    </xf>
    <xf numFmtId="1" fontId="12" fillId="0" borderId="0" xfId="3" applyNumberFormat="1" applyFont="1" applyAlignment="1">
      <alignment horizontal="center"/>
    </xf>
    <xf numFmtId="171" fontId="12" fillId="0" borderId="0" xfId="3" applyNumberFormat="1" applyFont="1" applyAlignment="1">
      <alignment horizontal="right"/>
    </xf>
    <xf numFmtId="1" fontId="11" fillId="0" borderId="0" xfId="3" applyNumberFormat="1" applyFont="1" applyAlignment="1">
      <alignment horizontal="center"/>
    </xf>
    <xf numFmtId="171" fontId="11" fillId="0" borderId="0" xfId="3" applyNumberFormat="1" applyFont="1" applyAlignment="1">
      <alignment horizontal="right"/>
    </xf>
    <xf numFmtId="1" fontId="11" fillId="0" borderId="10" xfId="3" applyNumberFormat="1" applyFont="1" applyBorder="1" applyAlignment="1">
      <alignment horizontal="center"/>
    </xf>
    <xf numFmtId="171" fontId="11" fillId="0" borderId="10" xfId="3" applyNumberFormat="1" applyFont="1" applyBorder="1" applyAlignment="1">
      <alignment horizontal="right"/>
    </xf>
    <xf numFmtId="0" fontId="11" fillId="0" borderId="0" xfId="3" applyFont="1" applyAlignment="1">
      <alignment horizontal="center"/>
    </xf>
    <xf numFmtId="1" fontId="12" fillId="0" borderId="14" xfId="3" applyNumberFormat="1" applyFont="1" applyBorder="1" applyAlignment="1">
      <alignment horizontal="center"/>
    </xf>
    <xf numFmtId="171" fontId="12" fillId="0" borderId="14" xfId="3" applyNumberFormat="1" applyFont="1" applyBorder="1" applyAlignment="1">
      <alignment horizontal="right"/>
    </xf>
    <xf numFmtId="171" fontId="11" fillId="0" borderId="0" xfId="3" applyNumberFormat="1" applyFont="1"/>
    <xf numFmtId="171" fontId="12" fillId="0" borderId="10" xfId="3" applyNumberFormat="1" applyFont="1" applyBorder="1"/>
    <xf numFmtId="171" fontId="11" fillId="0" borderId="10" xfId="3" applyNumberFormat="1" applyFont="1" applyBorder="1"/>
    <xf numFmtId="171" fontId="12" fillId="0" borderId="0" xfId="3" applyNumberFormat="1" applyFont="1"/>
    <xf numFmtId="0" fontId="11" fillId="0" borderId="9" xfId="3" applyFont="1" applyBorder="1"/>
    <xf numFmtId="0" fontId="11" fillId="0" borderId="10" xfId="3" applyFont="1" applyBorder="1"/>
    <xf numFmtId="0" fontId="11" fillId="0" borderId="11" xfId="3" applyFont="1" applyBorder="1"/>
    <xf numFmtId="0" fontId="11" fillId="2" borderId="0" xfId="3" applyFont="1" applyFill="1"/>
    <xf numFmtId="0" fontId="12" fillId="0" borderId="0" xfId="3" applyFont="1" applyAlignment="1">
      <alignment horizontal="center"/>
    </xf>
    <xf numFmtId="1" fontId="12" fillId="0" borderId="0" xfId="4" applyNumberFormat="1" applyFont="1" applyAlignment="1">
      <alignment horizontal="right"/>
    </xf>
    <xf numFmtId="172" fontId="12" fillId="0" borderId="0" xfId="5" applyNumberFormat="1" applyFont="1" applyAlignment="1">
      <alignment horizontal="right"/>
    </xf>
    <xf numFmtId="1" fontId="11" fillId="0" borderId="0" xfId="4" applyNumberFormat="1" applyFont="1" applyAlignment="1">
      <alignment horizontal="right"/>
    </xf>
    <xf numFmtId="172" fontId="11" fillId="0" borderId="0" xfId="5" applyNumberFormat="1" applyFont="1" applyAlignment="1">
      <alignment horizontal="right"/>
    </xf>
    <xf numFmtId="173" fontId="11" fillId="0" borderId="14" xfId="5" applyNumberFormat="1" applyFont="1" applyBorder="1" applyAlignment="1">
      <alignment horizontal="center"/>
    </xf>
    <xf numFmtId="172" fontId="11" fillId="0" borderId="14" xfId="5" applyNumberFormat="1" applyFont="1" applyBorder="1" applyAlignment="1">
      <alignment horizontal="right"/>
    </xf>
    <xf numFmtId="0" fontId="0" fillId="0" borderId="0" xfId="0" applyAlignment="1">
      <alignment horizontal="center"/>
    </xf>
    <xf numFmtId="16" fontId="7" fillId="2" borderId="0" xfId="0" applyNumberFormat="1" applyFont="1" applyFill="1" applyAlignment="1">
      <alignment horizontal="center" vertical="center"/>
    </xf>
    <xf numFmtId="14" fontId="7" fillId="0" borderId="0" xfId="0" applyNumberFormat="1" applyFont="1" applyAlignment="1">
      <alignment horizontal="center" vertical="center"/>
    </xf>
    <xf numFmtId="167" fontId="7" fillId="0" borderId="0" xfId="40" applyNumberFormat="1" applyFont="1" applyAlignment="1">
      <alignment horizontal="center" vertical="center"/>
    </xf>
    <xf numFmtId="167" fontId="7" fillId="0" borderId="0" xfId="0" applyNumberFormat="1" applyFont="1" applyAlignment="1">
      <alignment horizontal="center" vertical="center"/>
    </xf>
    <xf numFmtId="0" fontId="7" fillId="0" borderId="0" xfId="40" applyNumberFormat="1" applyFont="1" applyAlignment="1">
      <alignment horizontal="center" vertical="center"/>
    </xf>
    <xf numFmtId="167" fontId="9" fillId="0" borderId="0" xfId="2" applyNumberFormat="1" applyFont="1" applyAlignment="1">
      <alignment vertical="center"/>
    </xf>
    <xf numFmtId="167" fontId="9" fillId="0" borderId="0" xfId="2" applyNumberFormat="1" applyFont="1" applyAlignment="1">
      <alignment horizontal="center" vertical="center"/>
    </xf>
    <xf numFmtId="0" fontId="8" fillId="2" borderId="1" xfId="0" applyFont="1" applyFill="1" applyBorder="1" applyAlignment="1">
      <alignment horizontal="center" vertical="center" wrapText="1"/>
    </xf>
    <xf numFmtId="0" fontId="0" fillId="2" borderId="0" xfId="0" applyFill="1"/>
    <xf numFmtId="168" fontId="8" fillId="0" borderId="1" xfId="42" applyNumberFormat="1" applyFont="1" applyBorder="1" applyAlignment="1">
      <alignment horizontal="center" vertical="center" wrapText="1"/>
    </xf>
    <xf numFmtId="167" fontId="8" fillId="4" borderId="1" xfId="42" applyNumberFormat="1" applyFont="1" applyFill="1" applyBorder="1" applyAlignment="1">
      <alignment horizontal="center" vertical="center" wrapText="1"/>
    </xf>
    <xf numFmtId="0" fontId="8" fillId="4" borderId="1" xfId="42" applyNumberFormat="1" applyFont="1" applyFill="1" applyBorder="1" applyAlignment="1">
      <alignment horizontal="center" vertical="center" wrapText="1"/>
    </xf>
    <xf numFmtId="169" fontId="8" fillId="3" borderId="1" xfId="42"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2" borderId="1" xfId="0" applyFont="1" applyFill="1" applyBorder="1" applyAlignment="1">
      <alignment horizontal="center" vertical="center"/>
    </xf>
    <xf numFmtId="14" fontId="7" fillId="0" borderId="1" xfId="0" applyNumberFormat="1" applyFont="1" applyBorder="1" applyAlignment="1">
      <alignment horizontal="center" vertical="center"/>
    </xf>
    <xf numFmtId="14" fontId="7" fillId="2" borderId="1" xfId="0" applyNumberFormat="1" applyFont="1" applyFill="1" applyBorder="1" applyAlignment="1">
      <alignment horizontal="center" vertical="center"/>
    </xf>
    <xf numFmtId="0" fontId="8" fillId="0" borderId="1" xfId="0" applyFont="1" applyBorder="1" applyAlignment="1">
      <alignment horizontal="center" vertical="center" wrapText="1"/>
    </xf>
    <xf numFmtId="14" fontId="8"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14" fontId="8" fillId="5" borderId="1"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pplyProtection="1">
      <alignment horizontal="center" vertical="center"/>
      <protection locked="0"/>
    </xf>
    <xf numFmtId="14" fontId="7" fillId="0" borderId="1" xfId="1" applyNumberFormat="1" applyFont="1" applyBorder="1" applyAlignment="1">
      <alignment horizontal="center" vertical="center"/>
    </xf>
    <xf numFmtId="168" fontId="7" fillId="0" borderId="1" xfId="376" applyNumberFormat="1" applyFont="1" applyBorder="1" applyAlignment="1">
      <alignment horizontal="center" vertical="center"/>
    </xf>
    <xf numFmtId="168" fontId="7" fillId="2" borderId="1" xfId="376" applyNumberFormat="1" applyFont="1" applyFill="1" applyBorder="1" applyAlignment="1">
      <alignment horizontal="center" vertical="center"/>
    </xf>
    <xf numFmtId="0" fontId="9" fillId="0" borderId="1" xfId="0" applyFont="1" applyBorder="1" applyAlignment="1">
      <alignment horizontal="center" vertical="center"/>
    </xf>
    <xf numFmtId="0" fontId="12" fillId="0" borderId="3" xfId="3" applyFont="1" applyBorder="1" applyAlignment="1">
      <alignment horizontal="center" vertical="center"/>
    </xf>
    <xf numFmtId="0" fontId="12" fillId="0" borderId="5" xfId="3" applyFont="1" applyBorder="1" applyAlignment="1">
      <alignment horizontal="center" vertical="center"/>
    </xf>
    <xf numFmtId="0" fontId="12" fillId="0" borderId="4" xfId="3" applyFont="1" applyBorder="1" applyAlignment="1">
      <alignment horizontal="center" vertical="center"/>
    </xf>
    <xf numFmtId="0" fontId="12" fillId="0" borderId="9" xfId="3" applyFont="1" applyBorder="1" applyAlignment="1">
      <alignment horizontal="center" vertical="center"/>
    </xf>
    <xf numFmtId="0" fontId="12" fillId="0" borderId="10" xfId="3" applyFont="1" applyBorder="1" applyAlignment="1">
      <alignment horizontal="center" vertical="center"/>
    </xf>
    <xf numFmtId="0" fontId="12" fillId="0" borderId="11" xfId="3" applyFont="1" applyBorder="1" applyAlignment="1">
      <alignment horizontal="center" vertical="center"/>
    </xf>
    <xf numFmtId="0" fontId="12" fillId="0" borderId="6" xfId="3" applyFont="1" applyBorder="1" applyAlignment="1">
      <alignment horizontal="center" vertical="center"/>
    </xf>
    <xf numFmtId="0" fontId="12" fillId="0" borderId="12" xfId="3" applyFont="1" applyBorder="1" applyAlignment="1">
      <alignment horizontal="center" vertical="center"/>
    </xf>
    <xf numFmtId="0" fontId="13" fillId="0" borderId="0" xfId="3" applyFont="1" applyAlignment="1">
      <alignment horizontal="center" vertical="center" wrapText="1"/>
    </xf>
    <xf numFmtId="0" fontId="12" fillId="0" borderId="7" xfId="3" applyFont="1" applyBorder="1" applyAlignment="1">
      <alignment horizontal="center" vertical="center" wrapText="1"/>
    </xf>
    <xf numFmtId="0" fontId="12" fillId="0" borderId="0" xfId="3" applyFont="1" applyAlignment="1">
      <alignment horizontal="center" vertical="center" wrapText="1"/>
    </xf>
    <xf numFmtId="0" fontId="12" fillId="0" borderId="8" xfId="3" applyFont="1" applyBorder="1" applyAlignment="1">
      <alignment horizontal="center" vertical="center" wrapText="1"/>
    </xf>
    <xf numFmtId="0" fontId="14" fillId="0" borderId="0" xfId="0" applyFont="1" applyAlignment="1">
      <alignment horizontal="center" vertical="center" wrapText="1"/>
    </xf>
  </cellXfs>
  <cellStyles count="377">
    <cellStyle name="20% - Énfasis1" xfId="23" builtinId="30" customBuiltin="1"/>
    <cellStyle name="20% - Énfasis2" xfId="26" builtinId="34" customBuiltin="1"/>
    <cellStyle name="20% - Énfasis3" xfId="29" builtinId="38" customBuiltin="1"/>
    <cellStyle name="20% - Énfasis4" xfId="32" builtinId="42" customBuiltin="1"/>
    <cellStyle name="20% - Énfasis5" xfId="35" builtinId="46" customBuiltin="1"/>
    <cellStyle name="20% - Énfasis6" xfId="38" builtinId="50" customBuiltin="1"/>
    <cellStyle name="40% - Énfasis1" xfId="24" builtinId="31" customBuiltin="1"/>
    <cellStyle name="40% - Énfasis2" xfId="27" builtinId="35" customBuiltin="1"/>
    <cellStyle name="40% - Énfasis3" xfId="30" builtinId="39" customBuiltin="1"/>
    <cellStyle name="40% - Énfasis4" xfId="33" builtinId="43" customBuiltin="1"/>
    <cellStyle name="40% - Énfasis5" xfId="36" builtinId="47" customBuiltin="1"/>
    <cellStyle name="40% - Énfasis6" xfId="39" builtinId="51" customBuiltin="1"/>
    <cellStyle name="60% - Énfasis1 2" xfId="73" xr:uid="{B6D58FD1-9549-4681-BCBA-F688B5C2B0FE}"/>
    <cellStyle name="60% - Énfasis2 2" xfId="74" xr:uid="{E2B7333A-8B9D-4BE7-BE23-DD134F498FAC}"/>
    <cellStyle name="60% - Énfasis3 2" xfId="75" xr:uid="{05647038-712B-4C50-98E1-A9ED5786083A}"/>
    <cellStyle name="60% - Énfasis4 2" xfId="76" xr:uid="{B6476BA5-4BEA-4CD8-AAC3-ECCB5289DBA4}"/>
    <cellStyle name="60% - Énfasis5 2" xfId="77" xr:uid="{85BC2B7A-0C1C-46B8-9880-8C9BF8378C74}"/>
    <cellStyle name="60% - Énfasis6 2" xfId="78" xr:uid="{90F61C77-C21D-46B0-AC07-180C6E1B8471}"/>
    <cellStyle name="Bueno" xfId="11" builtinId="26" customBuiltin="1"/>
    <cellStyle name="Cálculo" xfId="15" builtinId="22" customBuiltin="1"/>
    <cellStyle name="Categoría del Piloto de Datos" xfId="82" xr:uid="{C4599E9E-C0C2-4A2C-8C08-3E58F26E81E2}"/>
    <cellStyle name="Celda de comprobación" xfId="17" builtinId="23" customBuiltin="1"/>
    <cellStyle name="Celda vinculada" xfId="16" builtinId="24" customBuiltin="1"/>
    <cellStyle name="Encabezado 1" xfId="7" builtinId="16" customBuiltin="1"/>
    <cellStyle name="Encabezado 4" xfId="10" builtinId="19" customBuiltin="1"/>
    <cellStyle name="Énfasis1" xfId="22" builtinId="29" customBuiltin="1"/>
    <cellStyle name="Énfasis2" xfId="25" builtinId="33" customBuiltin="1"/>
    <cellStyle name="Énfasis3" xfId="28" builtinId="37" customBuiltin="1"/>
    <cellStyle name="Énfasis4" xfId="31" builtinId="41" customBuiltin="1"/>
    <cellStyle name="Énfasis5" xfId="34" builtinId="45" customBuiltin="1"/>
    <cellStyle name="Énfasis6" xfId="37" builtinId="49" customBuiltin="1"/>
    <cellStyle name="Entrada" xfId="13" builtinId="20" customBuiltin="1"/>
    <cellStyle name="Estilo 1" xfId="47" xr:uid="{69A803E3-D9E3-460F-8CFD-1030428630BA}"/>
    <cellStyle name="Incorrecto" xfId="12" builtinId="27" customBuiltin="1"/>
    <cellStyle name="Millares [0] 2" xfId="49" xr:uid="{00FA1464-6F07-463F-8457-5F13254E2935}"/>
    <cellStyle name="Millares [0] 2 2" xfId="282" xr:uid="{AB46FEA6-C3BF-43F0-863A-35FD4FC194FD}"/>
    <cellStyle name="Millares [0] 2 3" xfId="308" xr:uid="{1E8463F5-6B7E-4685-BD01-3F12A2345E20}"/>
    <cellStyle name="Millares [0] 3" xfId="60" xr:uid="{368E8FFE-3353-41B5-8C3B-AB5C3378CF76}"/>
    <cellStyle name="Millares [0] 4" xfId="63" xr:uid="{368A07A4-7FD1-4418-BFDE-2A08F4B03995}"/>
    <cellStyle name="Millares [0] 5" xfId="271" xr:uid="{B54832B1-CC8F-4563-BF59-50B0D5374CC6}"/>
    <cellStyle name="Millares [0] 6" xfId="294" xr:uid="{5A94C8A7-80AF-42A1-ACD1-82453ACCB6F5}"/>
    <cellStyle name="Millares [0] 7" xfId="306" xr:uid="{AAD00EF7-F5F4-441B-AE69-DE1B1842931B}"/>
    <cellStyle name="Millares 10" xfId="84" xr:uid="{58A7C6D5-745C-4440-8FAA-E89D7154CB62}"/>
    <cellStyle name="Millares 10 2" xfId="85" xr:uid="{032242ED-9415-46D3-8F8A-EE93BDDEFC36}"/>
    <cellStyle name="Millares 10 3" xfId="86" xr:uid="{DD002260-D870-4BD7-BFD2-3483549EA8AA}"/>
    <cellStyle name="Millares 10 4" xfId="292" xr:uid="{E7BEECE9-988C-4DAE-9072-0078BA4F47C6}"/>
    <cellStyle name="Millares 11" xfId="87" xr:uid="{6876B829-6D44-4850-B980-E5FDD7F6637A}"/>
    <cellStyle name="Millares 11 2" xfId="88" xr:uid="{A75AA78D-C3F0-460D-8DAD-482E87952771}"/>
    <cellStyle name="Millares 11 3" xfId="89" xr:uid="{4F0B75A8-3293-4EB0-AE40-849671F1CEE2}"/>
    <cellStyle name="Millares 12" xfId="83" xr:uid="{6E5DD526-6941-454C-B2EF-1BFE35404946}"/>
    <cellStyle name="Millares 13" xfId="269" xr:uid="{F72F8728-D421-43A7-86C4-42A1C145D88E}"/>
    <cellStyle name="Millares 14" xfId="264" xr:uid="{44DC900B-FDD8-477D-ABDF-565D8442D989}"/>
    <cellStyle name="Millares 15" xfId="273" xr:uid="{E7DA53F3-1B54-49B7-A69E-977D443064D8}"/>
    <cellStyle name="Millares 16" xfId="276" xr:uid="{B6BB74DC-A884-4589-B0B2-5898AA7EB105}"/>
    <cellStyle name="Millares 17" xfId="295" xr:uid="{AEF05ACC-1F65-4013-9B19-4CA910F45130}"/>
    <cellStyle name="Millares 18" xfId="296" xr:uid="{6F914EE5-7E54-4B6B-B9F8-77731C21CD5F}"/>
    <cellStyle name="Millares 19" xfId="305" xr:uid="{BD3E0C82-6796-45EF-B473-49433E5CAE98}"/>
    <cellStyle name="Millares 2" xfId="48" xr:uid="{8CE62FE1-5AE5-494D-A3BB-1A01F8FE39E8}"/>
    <cellStyle name="Millares 2 10" xfId="299" xr:uid="{99BAAB31-92E8-43D2-A7AB-FCEB700CEFB7}"/>
    <cellStyle name="Millares 2 11" xfId="309" xr:uid="{AE4C494F-3A4D-4511-95FC-BE3CE3B53D48}"/>
    <cellStyle name="Millares 2 12" xfId="316" xr:uid="{E07DC9EA-7C00-41BC-BD97-7F73D9568AE3}"/>
    <cellStyle name="Millares 2 13" xfId="328" xr:uid="{06D2667D-4F72-4DAE-8CB8-4E4A8E4FE2EE}"/>
    <cellStyle name="Millares 2 14" xfId="334" xr:uid="{105AD672-22C8-4EBB-AC90-8D2C463BD108}"/>
    <cellStyle name="Millares 2 2" xfId="5" xr:uid="{3DAD1CEE-20C5-4A5A-867A-6732EB781CCA}"/>
    <cellStyle name="Millares 2 2 10" xfId="351" xr:uid="{79B6169E-F2A3-4586-A425-36A4D3E7A46D}"/>
    <cellStyle name="Millares 2 2 11" xfId="91" xr:uid="{B84D5655-0D35-4F90-B786-8214D5DAA235}"/>
    <cellStyle name="Millares 2 2 2" xfId="52" xr:uid="{BDB160C2-5925-4174-ACFB-479B91C518C0}"/>
    <cellStyle name="Millares 2 2 2 2" xfId="92" xr:uid="{559EF876-11D8-4EFE-B680-A35304D38E7D}"/>
    <cellStyle name="Millares 2 2 3" xfId="93" xr:uid="{A1163AEF-DB62-41FB-A9B4-A6D95B8B3014}"/>
    <cellStyle name="Millares 2 2 4" xfId="53" xr:uid="{1D04620A-8339-482E-8510-F33DA4CC89FE}"/>
    <cellStyle name="Millares 2 2 5" xfId="300" xr:uid="{D2B80BF9-C336-4AF4-BDCB-2582AD1F22A8}"/>
    <cellStyle name="Millares 2 2 6" xfId="319" xr:uid="{AC6C437F-54F1-4320-9541-A1E331E27E1F}"/>
    <cellStyle name="Millares 2 2 7" xfId="330" xr:uid="{E5B3C7A3-7BB0-4509-8A2B-D55B118AFEE4}"/>
    <cellStyle name="Millares 2 2 8" xfId="336" xr:uid="{CFD85CE7-A7FA-48F2-9CF6-B9950CB672AC}"/>
    <cellStyle name="Millares 2 2 9" xfId="344" xr:uid="{73218BC0-0084-4871-AD47-535167684F41}"/>
    <cellStyle name="Millares 2 3" xfId="94" xr:uid="{4C5150BF-A0D1-4F8C-A55D-BA1F55FCC620}"/>
    <cellStyle name="Millares 2 3 2" xfId="95" xr:uid="{E98474A2-7F92-44FF-AA95-BC88AC27B0F9}"/>
    <cellStyle name="Millares 2 3 3" xfId="96" xr:uid="{84B41426-5C07-4416-9FEE-44ADD99A9BFF}"/>
    <cellStyle name="Millares 2 3 4" xfId="303" xr:uid="{FDB65FB4-B47B-4EC6-B7B7-F7DEFA6CDC34}"/>
    <cellStyle name="Millares 2 4" xfId="97" xr:uid="{36C7FEED-2C6B-40E0-A83B-5AEFD612C949}"/>
    <cellStyle name="Millares 2 5" xfId="98" xr:uid="{78B862B8-BD9C-4768-93AC-E59BB936B3B2}"/>
    <cellStyle name="Millares 2 6" xfId="99" xr:uid="{6CD0DE7C-9B93-4D70-8735-71AC16C4E1A9}"/>
    <cellStyle name="Millares 2 7" xfId="90" xr:uid="{12725326-64F1-4DE2-9BA4-5E8FAF993DB9}"/>
    <cellStyle name="Millares 2 8" xfId="272" xr:uid="{CD098686-E609-44E7-8180-1C936C48839F}"/>
    <cellStyle name="Millares 2 9" xfId="277" xr:uid="{423A1EE1-EC82-403D-99F6-EBDA1C47485A}"/>
    <cellStyle name="Millares 20" xfId="313" xr:uid="{7A93059C-910E-4BC6-B5DE-CC2599066A36}"/>
    <cellStyle name="Millares 21" xfId="318" xr:uid="{9E51E99F-71A5-4243-AC7A-A1890787630D}"/>
    <cellStyle name="Millares 22" xfId="322" xr:uid="{456BAC47-1312-4F57-A6F3-C6A95F439DFE}"/>
    <cellStyle name="Millares 23" xfId="324" xr:uid="{C8F08E6F-E627-4480-8151-EA4BA0C61DED}"/>
    <cellStyle name="Millares 24" xfId="315" xr:uid="{15F092C5-39EE-40E6-8FBE-77B25963C6BF}"/>
    <cellStyle name="Millares 25" xfId="323" xr:uid="{89D637DF-F61D-4407-8AB7-C886D420DA38}"/>
    <cellStyle name="Millares 26" xfId="325" xr:uid="{E0507962-020C-4D8A-9A34-826AF2D51C1A}"/>
    <cellStyle name="Millares 27" xfId="326" xr:uid="{A3C4EBFC-552C-457E-ADD2-DFAC66954B58}"/>
    <cellStyle name="Millares 28" xfId="332" xr:uid="{A82617D1-D81C-4D6E-8C2A-762AAB6FC868}"/>
    <cellStyle name="Millares 29" xfId="337" xr:uid="{89085599-2DE3-4E6B-B373-0BE0144C08DD}"/>
    <cellStyle name="Millares 3" xfId="4" xr:uid="{295E36BA-62EF-4EC6-896E-9766F032CFF7}"/>
    <cellStyle name="Millares 3 10" xfId="343" xr:uid="{E029729C-3693-4EE0-9AEF-206D64C6DE3A}"/>
    <cellStyle name="Millares 3 11" xfId="350" xr:uid="{2186E656-B9E2-4429-8BC1-7C77D21765A1}"/>
    <cellStyle name="Millares 3 12" xfId="55" xr:uid="{F9481973-2701-449D-AB77-F623E7F12092}"/>
    <cellStyle name="Millares 3 2" xfId="101" xr:uid="{ED2874B6-ACBE-466C-BD5B-DDCEC407E8E8}"/>
    <cellStyle name="Millares 3 3" xfId="102" xr:uid="{F6162D92-8C92-4A89-989E-CD629B8D2C2D}"/>
    <cellStyle name="Millares 3 4" xfId="100" xr:uid="{7D0DCA93-134F-49AC-B36E-9DEE37D83FFE}"/>
    <cellStyle name="Millares 3 5" xfId="281" xr:uid="{468D53C1-B19E-4A1D-BA59-43DE96EC9BBC}"/>
    <cellStyle name="Millares 3 6" xfId="298" xr:uid="{AAAEBA44-465C-4A83-BE90-5927F2A857D9}"/>
    <cellStyle name="Millares 3 7" xfId="310" xr:uid="{BBB8F9B6-14A4-4CF0-908E-0DB1E6E77A72}"/>
    <cellStyle name="Millares 3 8" xfId="321" xr:uid="{FC060DAC-0551-40C2-8B28-3A15839B7DB3}"/>
    <cellStyle name="Millares 3 9" xfId="329" xr:uid="{9889911D-D00C-4B94-98FD-6D416D1C3D9C}"/>
    <cellStyle name="Millares 30" xfId="340" xr:uid="{ACB132B2-EDA1-4619-9D07-BB016CD6EC95}"/>
    <cellStyle name="Millares 31" xfId="339" xr:uid="{EBCB7650-9A39-4EC6-8C3C-6887F06F8D47}"/>
    <cellStyle name="Millares 32" xfId="342" xr:uid="{3623EA3E-6F7E-4C19-943D-84557331D858}"/>
    <cellStyle name="Millares 33" xfId="346" xr:uid="{39415BE1-A1AA-4CFE-9427-09A9E0EBC561}"/>
    <cellStyle name="Millares 34" xfId="43" xr:uid="{45F21BF0-9629-4770-87DB-9510C5A93D65}"/>
    <cellStyle name="Millares 35" xfId="69" xr:uid="{B18606A2-CC71-4328-B7A0-A9A640057CC0}"/>
    <cellStyle name="Millares 36" xfId="355" xr:uid="{ACB71C2B-2879-43D1-A6BE-24CD0A9FB0DA}"/>
    <cellStyle name="Millares 37" xfId="368" xr:uid="{93EFBEDB-6CA4-432E-835D-B8231EB95CE7}"/>
    <cellStyle name="Millares 38" xfId="372" xr:uid="{938382A4-493F-4650-9D77-FB11FE34372B}"/>
    <cellStyle name="Millares 39" xfId="353" xr:uid="{BB03618C-A6D1-4E8C-8013-E6AA7F0390E7}"/>
    <cellStyle name="Millares 4" xfId="57" xr:uid="{B046B067-1215-4D4B-858A-59E81C602A5B}"/>
    <cellStyle name="Millares 4 2" xfId="104" xr:uid="{B25A55A5-CE44-4417-8081-DAB1D7179875}"/>
    <cellStyle name="Millares 4 3" xfId="105" xr:uid="{F14F0BA5-1128-4954-A05A-6C2C25D98F8E}"/>
    <cellStyle name="Millares 4 4" xfId="103" xr:uid="{66EA435E-1A68-4E2F-9855-F625664509B1}"/>
    <cellStyle name="Millares 4 5" xfId="286" xr:uid="{1C368020-CFE6-4457-A18A-8176177615E0}"/>
    <cellStyle name="Millares 4 6" xfId="311" xr:uid="{DD9B5FA8-9915-45BB-A4E1-82796A5B40BD}"/>
    <cellStyle name="Millares 40" xfId="366" xr:uid="{E1E6B60F-5C34-47B9-B365-EFF95957BF9E}"/>
    <cellStyle name="Millares 41" xfId="361" xr:uid="{C3CD4602-E4D3-49DC-A02F-EE3249B97C5C}"/>
    <cellStyle name="Millares 42" xfId="363" xr:uid="{DFD079F0-FA82-4EC8-B907-365128E79202}"/>
    <cellStyle name="Millares 43" xfId="354" xr:uid="{A7CF3594-7835-4509-BFD5-2C07BBC6F51E}"/>
    <cellStyle name="Millares 44" xfId="375" xr:uid="{1E97F419-23CB-4D8B-84A2-59197F1A2227}"/>
    <cellStyle name="Millares 45" xfId="359" xr:uid="{248D12F0-AEA4-4598-B019-E046041BEAA4}"/>
    <cellStyle name="Millares 46" xfId="374" xr:uid="{F955AD41-2EB2-4670-AB72-12B0281296EB}"/>
    <cellStyle name="Millares 47" xfId="373" xr:uid="{54750120-23A6-4AE0-B906-C1DA8542CC39}"/>
    <cellStyle name="Millares 48" xfId="357" xr:uid="{5CF74E13-0410-4D56-A1B4-B5A9F48C8898}"/>
    <cellStyle name="Millares 49" xfId="365" xr:uid="{09A1DC71-DD69-48C1-8B24-B52F1672878A}"/>
    <cellStyle name="Millares 5" xfId="59" xr:uid="{09691E58-0F3E-4777-A7AB-B65B284C21EF}"/>
    <cellStyle name="Millares 5 2" xfId="67" xr:uid="{DAF7FFAF-2385-4F34-BC4A-EF5A655735A8}"/>
    <cellStyle name="Millares 5 2 2" xfId="107" xr:uid="{EDB0F3D2-8E73-422A-BD3F-D48AAA3A30C2}"/>
    <cellStyle name="Millares 5 3" xfId="108" xr:uid="{EDAE408C-58C2-41E9-B210-D1A95E25F9E8}"/>
    <cellStyle name="Millares 5 4" xfId="106" xr:uid="{D7D3BF70-6990-4FE0-96A3-DF84819591F0}"/>
    <cellStyle name="Millares 5 5" xfId="287" xr:uid="{A761AA6D-46D5-4514-A853-C756A71933E1}"/>
    <cellStyle name="Millares 5 6" xfId="301" xr:uid="{552F13D4-E723-45F7-8179-3A9DD60D11F9}"/>
    <cellStyle name="Millares 50" xfId="71" xr:uid="{8299A84F-E43E-47F4-B251-1D4669C9EFC1}"/>
    <cellStyle name="Millares 51" xfId="356" xr:uid="{00D38701-EF90-4BBE-BED8-7EBE18014FB8}"/>
    <cellStyle name="Millares 52" xfId="370" xr:uid="{1C9D00DD-B2FB-4649-91AA-576DAE5AB1A1}"/>
    <cellStyle name="Millares 6" xfId="62" xr:uid="{240E0582-46E5-4488-B1CD-AE89F50D820A}"/>
    <cellStyle name="Millares 6 2" xfId="110" xr:uid="{4AE8A4CA-CEFE-4B10-9599-C3439A96FE84}"/>
    <cellStyle name="Millares 6 3" xfId="111" xr:uid="{CB70F5AF-93BD-4E47-90C4-B7D7166E3B7C}"/>
    <cellStyle name="Millares 6 4" xfId="109" xr:uid="{4C5C1F45-4F4A-43AD-92B7-37469C61F0D4}"/>
    <cellStyle name="Millares 6 5" xfId="288" xr:uid="{D07BC11C-5BB4-45AC-9D89-34B712A73D0D}"/>
    <cellStyle name="Millares 7" xfId="64" xr:uid="{54A3F0DF-4DB4-4BF5-AD9F-D8AE7672102A}"/>
    <cellStyle name="Millares 7 2" xfId="113" xr:uid="{B9FA1B4D-5C33-4D17-B657-7A96AB0E29CD}"/>
    <cellStyle name="Millares 7 3" xfId="114" xr:uid="{13A62E41-D51D-4583-A4E0-E102633144A0}"/>
    <cellStyle name="Millares 7 4" xfId="112" xr:uid="{E7692764-55F0-43E5-BFE7-FC93F2C8503D}"/>
    <cellStyle name="Millares 7 5" xfId="289" xr:uid="{0E0FEFCC-0144-47CC-B15D-68AB1F85A809}"/>
    <cellStyle name="Millares 8" xfId="66" xr:uid="{8606CC1F-8BAD-4014-8A80-FEC482AC0DC8}"/>
    <cellStyle name="Millares 8 2" xfId="116" xr:uid="{390F0435-30AA-499B-9612-F92FA13E3431}"/>
    <cellStyle name="Millares 8 3" xfId="117" xr:uid="{CD533138-D8EB-4A50-9FC4-129A4B8606D3}"/>
    <cellStyle name="Millares 8 4" xfId="115" xr:uid="{8F032788-3E2C-4A3A-AB22-1F4E9F1478A1}"/>
    <cellStyle name="Millares 8 5" xfId="290" xr:uid="{DCB91C72-9D93-4C8B-97B9-903CAE58C35A}"/>
    <cellStyle name="Millares 9" xfId="68" xr:uid="{28C31E83-18C7-4FB2-B0E3-D3BCD58B90E8}"/>
    <cellStyle name="Millares 9 2" xfId="119" xr:uid="{A056F868-ECFA-42C4-8B1C-1484639A1B3B}"/>
    <cellStyle name="Millares 9 3" xfId="120" xr:uid="{7D983751-8E4B-41DC-BC80-49E715CB189F}"/>
    <cellStyle name="Millares 9 4" xfId="118" xr:uid="{ED764160-7AD1-4CF7-A6DE-70DFB343C1CB}"/>
    <cellStyle name="Millares 9 5" xfId="291" xr:uid="{5F432785-C904-40D3-BBB6-895404AEDC34}"/>
    <cellStyle name="Moneda" xfId="2" builtinId="4"/>
    <cellStyle name="Moneda [0] 2" xfId="44" xr:uid="{77F698A5-9B84-40BF-AC88-A3B225E9C029}"/>
    <cellStyle name="Moneda [0] 2 2" xfId="1" xr:uid="{00000000-0005-0000-0000-000000000000}"/>
    <cellStyle name="Moneda [0] 3" xfId="307" xr:uid="{4C074BEF-B01C-4986-B9A0-00EDC001F53C}"/>
    <cellStyle name="Moneda [0] 4" xfId="41" xr:uid="{ECF1B8BB-C6E2-439F-A54B-ACECF82BEE1C}"/>
    <cellStyle name="Moneda 10" xfId="122" xr:uid="{A7ADA01D-078A-44C1-B326-E17AE82BEE2B}"/>
    <cellStyle name="Moneda 10 2" xfId="123" xr:uid="{F97A9575-0EE9-45C8-B81D-5E700C2A1B35}"/>
    <cellStyle name="Moneda 10 3" xfId="124" xr:uid="{E2E81861-92C6-4613-BCB3-F1F8F240D615}"/>
    <cellStyle name="Moneda 11" xfId="125" xr:uid="{D6E536A0-76CE-4537-920A-02A9BA0C1EB8}"/>
    <cellStyle name="Moneda 11 2" xfId="126" xr:uid="{65AC6EA9-D347-4925-A0A8-D164C0413051}"/>
    <cellStyle name="Moneda 11 3" xfId="127" xr:uid="{B6998CEF-443A-460E-AF3F-B989EE6883CF}"/>
    <cellStyle name="Moneda 12" xfId="128" xr:uid="{7FDDA276-61A0-48BC-ABF1-CCC71F51D330}"/>
    <cellStyle name="Moneda 12 2" xfId="129" xr:uid="{4A818FC1-B1C7-47CF-B1BB-C6FBF7834033}"/>
    <cellStyle name="Moneda 12 3" xfId="130" xr:uid="{76A645AF-0679-445F-965D-D49259C676F6}"/>
    <cellStyle name="Moneda 13" xfId="131" xr:uid="{426190A4-4B56-49F5-8CDE-2EC0F6C147E5}"/>
    <cellStyle name="Moneda 13 2" xfId="132" xr:uid="{0D5091E2-DC5D-49E6-A573-5CAA2E59C7FE}"/>
    <cellStyle name="Moneda 13 3" xfId="133" xr:uid="{1F0CDB27-29BE-43E7-8C3C-BD6110D08049}"/>
    <cellStyle name="Moneda 14" xfId="134" xr:uid="{AEEDCC4C-53CB-4300-A7F3-24D0A46C1289}"/>
    <cellStyle name="Moneda 14 2" xfId="135" xr:uid="{FA64EBB1-2D04-4BC3-BF73-8C6703D6E264}"/>
    <cellStyle name="Moneda 14 3" xfId="136" xr:uid="{EE305DEC-BC1F-48E6-A853-3B098CE96E99}"/>
    <cellStyle name="Moneda 15" xfId="121" xr:uid="{5E576138-09EC-41CB-A939-364443CB1E3B}"/>
    <cellStyle name="Moneda 16" xfId="265" xr:uid="{79A72163-EFA8-4597-A859-2B0FE7C074A8}"/>
    <cellStyle name="Moneda 17" xfId="266" xr:uid="{495CA2AC-83B1-4EA9-B68E-8854F8198761}"/>
    <cellStyle name="Moneda 18" xfId="267" xr:uid="{CFCEAE88-45CD-498F-8412-740F5814DD5D}"/>
    <cellStyle name="Moneda 19" xfId="268" xr:uid="{36DA15B4-1FE4-4D5B-A916-AA7CE2848159}"/>
    <cellStyle name="Moneda 2" xfId="45" xr:uid="{FA231CCD-C0B4-495F-BED4-6F6847CFE654}"/>
    <cellStyle name="Moneda 2 2" xfId="138" xr:uid="{F9908986-F813-4812-A108-28FE806D3771}"/>
    <cellStyle name="Moneda 2 2 2" xfId="139" xr:uid="{54946D0A-0523-4459-B800-FBCC88695C43}"/>
    <cellStyle name="Moneda 2 2 3" xfId="140" xr:uid="{A1F1B731-55A2-47D8-A3B6-0A9DC47C4D6B}"/>
    <cellStyle name="Moneda 2 3" xfId="141" xr:uid="{86CE7775-7109-44E7-91CB-AFF25A7C8EA2}"/>
    <cellStyle name="Moneda 2 3 2" xfId="142" xr:uid="{9618D943-9140-49C5-BF9F-9F5536C7235C}"/>
    <cellStyle name="Moneda 2 3 3" xfId="143" xr:uid="{0F81269D-D39D-459B-BB81-90CD87F3CB9E}"/>
    <cellStyle name="Moneda 2 4" xfId="144" xr:uid="{C3B13750-61CE-4E3F-BEF8-07D5D6C1A71B}"/>
    <cellStyle name="Moneda 2 5" xfId="137" xr:uid="{B7AD8D69-747C-4E7F-BE5A-DB7F12BEA90A}"/>
    <cellStyle name="Moneda 2 6" xfId="79" xr:uid="{D6E94FDE-749F-41C8-9DE0-DF12088AC31D}"/>
    <cellStyle name="Moneda 2 7" xfId="304" xr:uid="{14ED278F-6CBC-4D2C-8D4D-69881960608E}"/>
    <cellStyle name="Moneda 2 8" xfId="320" xr:uid="{BBE79F10-2B1D-4C53-AAE3-D76EE3F30573}"/>
    <cellStyle name="Moneda 20" xfId="270" xr:uid="{D14B0922-8AD5-440E-B9FF-EB8BFF1ED477}"/>
    <cellStyle name="Moneda 21" xfId="80" xr:uid="{A3B63218-26B9-425C-854E-26E8CAC2D472}"/>
    <cellStyle name="Moneda 22" xfId="274" xr:uid="{A837718D-941B-40E7-9732-64B0E9F55BE7}"/>
    <cellStyle name="Moneda 23" xfId="297" xr:uid="{FA29C890-CFC9-4464-B4B6-1047DB6F55C2}"/>
    <cellStyle name="Moneda 24" xfId="314" xr:uid="{8BDD14A0-6BA8-4512-AF10-D6D4FC07AA8D}"/>
    <cellStyle name="Moneda 25" xfId="327" xr:uid="{86B43169-456C-4C8B-9CE2-A4242855BF4F}"/>
    <cellStyle name="Moneda 26" xfId="331" xr:uid="{BF8E60F0-5F7C-4271-9F9A-23AEAE8C5DA7}"/>
    <cellStyle name="Moneda 27" xfId="335" xr:uid="{B6B012A2-2353-449A-AD75-2852537D3FC2}"/>
    <cellStyle name="Moneda 28" xfId="338" xr:uid="{E78575D2-EEB1-43C4-B794-A0785BD876A0}"/>
    <cellStyle name="Moneda 29" xfId="341" xr:uid="{A3DF202E-624A-4514-8741-5AA3B43A278F}"/>
    <cellStyle name="Moneda 3" xfId="50" xr:uid="{898BD1D5-3E02-4A55-8F87-EA21D8B3AB61}"/>
    <cellStyle name="Moneda 3 2" xfId="146" xr:uid="{35240160-7F39-46CF-8E88-6FE39997117A}"/>
    <cellStyle name="Moneda 3 2 2" xfId="147" xr:uid="{81F0EF78-3211-446B-BBF7-31CB107620DB}"/>
    <cellStyle name="Moneda 3 2 3" xfId="148" xr:uid="{2AD9559D-A749-4FE6-9202-BDC800CDAB61}"/>
    <cellStyle name="Moneda 3 3" xfId="149" xr:uid="{3C48E14C-0C00-49D7-BE51-B8A747A7DF7D}"/>
    <cellStyle name="Moneda 3 3 2" xfId="150" xr:uid="{C96A3954-F60B-4975-8219-11711F2CA5C2}"/>
    <cellStyle name="Moneda 3 3 3" xfId="151" xr:uid="{1BDEE368-680B-425D-9503-8F203D5D154B}"/>
    <cellStyle name="Moneda 3 4" xfId="152" xr:uid="{56400561-7215-4BDC-A6D8-A1D67E869169}"/>
    <cellStyle name="Moneda 3 5" xfId="153" xr:uid="{B6F0AB6A-A5D1-4125-BAD7-FB6E79727B04}"/>
    <cellStyle name="Moneda 3 6" xfId="145" xr:uid="{1025EE05-96C6-4E3F-B3B7-99F44E1D03C5}"/>
    <cellStyle name="Moneda 30" xfId="345" xr:uid="{247F586B-59FC-4F68-B1BE-614DABAC7CB5}"/>
    <cellStyle name="Moneda 31" xfId="347" xr:uid="{D68D30B7-1FDC-493B-857D-3770F7F8B5D6}"/>
    <cellStyle name="Moneda 32" xfId="348" xr:uid="{DBC96013-E1AC-46FE-BF3A-551BCEF10CFF}"/>
    <cellStyle name="Moneda 33" xfId="349" xr:uid="{D1195D48-8F80-47FB-85BC-2CF98F6B9EBC}"/>
    <cellStyle name="Moneda 34" xfId="352" xr:uid="{39265B0D-2F4D-4DF0-A102-6E41ABAC0133}"/>
    <cellStyle name="Moneda 35" xfId="312" xr:uid="{B459ED6F-8DF9-445C-828F-BC71AC715F22}"/>
    <cellStyle name="Moneda 36" xfId="371" xr:uid="{5A51383B-DCDE-40AD-A03E-E93A92D1DE10}"/>
    <cellStyle name="Moneda 37" xfId="70" xr:uid="{EB4CD335-A9B9-406D-9F90-AF14C73883CC}"/>
    <cellStyle name="Moneda 38" xfId="367" xr:uid="{D43BAD70-4474-4ABA-8339-39A4915DE780}"/>
    <cellStyle name="Moneda 39" xfId="360" xr:uid="{18256DC9-B4AA-47EB-8D04-5F43F320D3D3}"/>
    <cellStyle name="Moneda 4" xfId="56" xr:uid="{04F5B1A3-B2C6-44C5-BB84-C179A7D56EEB}"/>
    <cellStyle name="Moneda 4 2" xfId="155" xr:uid="{7264E030-A712-40A0-987B-CC38468F9685}"/>
    <cellStyle name="Moneda 4 2 2" xfId="156" xr:uid="{BD392080-67BE-4B62-8CAA-73F36A073B90}"/>
    <cellStyle name="Moneda 4 2 3" xfId="157" xr:uid="{8840559B-B8C7-43F1-BDB2-DC7709D956BC}"/>
    <cellStyle name="Moneda 4 3" xfId="158" xr:uid="{ED985297-F586-497B-83C4-FD51CB1C2C53}"/>
    <cellStyle name="Moneda 4 4" xfId="159" xr:uid="{9D7146A9-6FB2-4B41-887C-72518881F9E2}"/>
    <cellStyle name="Moneda 4 5" xfId="154" xr:uid="{60A3FA06-0C02-4007-AD6A-2E834E0F5F1D}"/>
    <cellStyle name="Moneda 40" xfId="369" xr:uid="{1E54CAB2-3BE2-4E74-BEE9-08BEE0A0D443}"/>
    <cellStyle name="Moneda 41" xfId="358" xr:uid="{5647886D-46CB-4CD5-9638-FD17D068E4A4}"/>
    <cellStyle name="Moneda 42" xfId="364" xr:uid="{75FAF8A3-F2B8-488E-A94D-27DAC30470B0}"/>
    <cellStyle name="Moneda 43" xfId="362" xr:uid="{7E5BFBA7-1C1C-41B1-BAD4-23F0ECE19A7D}"/>
    <cellStyle name="Moneda 44" xfId="40" xr:uid="{205A8A4C-0289-489B-AF46-256AB83DC2E0}"/>
    <cellStyle name="Moneda 45" xfId="42" xr:uid="{5501FCEF-6158-4A4A-B522-B70238FB437D}"/>
    <cellStyle name="Moneda 46" xfId="376" xr:uid="{05A34025-9637-4199-832B-149317DD7D80}"/>
    <cellStyle name="Moneda 5" xfId="58" xr:uid="{B3844593-7C15-49BE-B815-8A338E0AFFC4}"/>
    <cellStyle name="Moneda 5 2" xfId="161" xr:uid="{F27DCC17-E4D2-4175-A5C9-3A39DE1726EC}"/>
    <cellStyle name="Moneda 5 3" xfId="162" xr:uid="{EB3CA16C-9901-4DA0-90C8-75E76702FB89}"/>
    <cellStyle name="Moneda 5 4" xfId="160" xr:uid="{52806990-1148-417E-B269-F7C8FE2DB973}"/>
    <cellStyle name="Moneda 6" xfId="61" xr:uid="{02FB3F56-7D40-4878-8293-ABAD297424F9}"/>
    <cellStyle name="Moneda 6 2" xfId="164" xr:uid="{DF0A3FC5-AA65-47E3-B465-9D14E7A2284C}"/>
    <cellStyle name="Moneda 6 3" xfId="165" xr:uid="{14AD9C64-8AD4-4B12-9F64-B5EF2ACCDEC9}"/>
    <cellStyle name="Moneda 6 4" xfId="163" xr:uid="{91FDB7B4-0A41-414F-9893-30FBD505AC8E}"/>
    <cellStyle name="Moneda 7" xfId="166" xr:uid="{7943A314-73EE-40A1-9CE1-7D519C689E74}"/>
    <cellStyle name="Moneda 7 2" xfId="167" xr:uid="{A132F691-A8C3-46F0-A1DA-1FEC41A323DA}"/>
    <cellStyle name="Moneda 7 3" xfId="168" xr:uid="{E3C544EE-917C-49AD-804C-3146618BD8C8}"/>
    <cellStyle name="Moneda 8" xfId="169" xr:uid="{18BCE5EC-D6E8-444E-B28A-E7D0D6FAF78D}"/>
    <cellStyle name="Moneda 8 2" xfId="170" xr:uid="{12B2BEDE-62DE-4774-A396-4ACBB8B018C0}"/>
    <cellStyle name="Moneda 8 3" xfId="171" xr:uid="{1DD8BACB-BD78-4351-8293-A030D5A8C33A}"/>
    <cellStyle name="Moneda 9" xfId="172" xr:uid="{ABF7C40E-0879-4677-BE09-01A0D5E7457D}"/>
    <cellStyle name="Moneda 9 2" xfId="173" xr:uid="{926A5672-0E9A-431D-8CB1-E5C867CCDAA3}"/>
    <cellStyle name="Moneda 9 3" xfId="174" xr:uid="{5CBEDFDF-51A9-42D3-BC63-D6A5382BE378}"/>
    <cellStyle name="Neutral 2" xfId="65" xr:uid="{BCCC33C8-69F7-42E6-B69E-197EFC1C8956}"/>
    <cellStyle name="Normal" xfId="0" builtinId="0"/>
    <cellStyle name="Normal 10" xfId="175" xr:uid="{48FE14D2-D4B8-4102-A2A7-A27E9BEFA51E}"/>
    <cellStyle name="Normal 11" xfId="176" xr:uid="{BDCD923C-8540-483F-ADE2-0BF879C4D29E}"/>
    <cellStyle name="Normal 11 2" xfId="275" xr:uid="{7F6E45DF-A201-46E8-9F4E-61B232665234}"/>
    <cellStyle name="Normal 12" xfId="177" xr:uid="{85D112FC-50F0-4B5A-8CF6-AA49187FF364}"/>
    <cellStyle name="Normal 12 2" xfId="178" xr:uid="{58B603CC-24D9-457F-9D08-DF44559C4CDB}"/>
    <cellStyle name="Normal 12 2 2" xfId="283" xr:uid="{075E38F4-940C-4DF5-BA7F-06CBBA11A7E4}"/>
    <cellStyle name="Normal 12 3" xfId="179" xr:uid="{57AB643D-3E0F-4DC9-8E76-707B9CBDB14E}"/>
    <cellStyle name="Normal 12 4" xfId="280" xr:uid="{7B9D8F04-66B3-43E9-8BEC-982653B95EA6}"/>
    <cellStyle name="Normal 13" xfId="180" xr:uid="{651218A7-D060-4460-89D9-C08F8F016C48}"/>
    <cellStyle name="Normal 14" xfId="181" xr:uid="{5295546B-C937-4E00-A40E-AC7853A073A6}"/>
    <cellStyle name="Normal 15" xfId="182" xr:uid="{A7FF9E6C-AAF7-40A6-A200-343BE98C22B4}"/>
    <cellStyle name="Normal 16" xfId="183" xr:uid="{DF1CD1D1-77FD-44F8-AC10-08D52352B403}"/>
    <cellStyle name="Normal 16 2" xfId="293" xr:uid="{B74B5C53-FD57-415C-91A8-66726DAF6582}"/>
    <cellStyle name="Normal 17" xfId="184" xr:uid="{4933E70C-D2D5-4ACF-9649-11942EA5F2E3}"/>
    <cellStyle name="Normal 18" xfId="185" xr:uid="{CAC3732C-1599-46AA-8702-114946392E8B}"/>
    <cellStyle name="Normal 19" xfId="186" xr:uid="{162C9E03-FBB2-4AD9-B810-4576FA5C864C}"/>
    <cellStyle name="Normal 2" xfId="51" xr:uid="{F02AC48F-8FAB-4788-B373-6D9CB4DEEB64}"/>
    <cellStyle name="Normal 2 2" xfId="3" xr:uid="{9116F550-4D55-467D-AFCE-0B4F3790BD18}"/>
    <cellStyle name="Normal 2 2 2" xfId="54" xr:uid="{5C983DF4-0A2C-4BFE-A191-C9BE71663CA6}"/>
    <cellStyle name="Normal 2 2 3" xfId="46" xr:uid="{A104D743-6CE0-47AE-B50A-CE8BA42C3089}"/>
    <cellStyle name="Normal 2 3" xfId="187" xr:uid="{9F921DD8-92D3-46EA-B01A-F4114496FAFB}"/>
    <cellStyle name="Normal 2 4" xfId="302" xr:uid="{A649F0C2-CFA1-4113-A118-FD5EDBB7246C}"/>
    <cellStyle name="Normal 2 5" xfId="333" xr:uid="{7C3940E5-B460-4E80-A93C-A113A2B71869}"/>
    <cellStyle name="Normal 20" xfId="188" xr:uid="{698092CA-9BB4-434D-B04F-F360A63105BE}"/>
    <cellStyle name="Normal 21" xfId="189" xr:uid="{7BCA57D5-6C4C-4081-9258-779C3BE102B1}"/>
    <cellStyle name="Normal 22" xfId="81" xr:uid="{D8A03875-6B60-4EE9-8A59-9B6EDBE28B61}"/>
    <cellStyle name="Normal 3" xfId="190" xr:uid="{A9611193-46D8-4ED0-9BF2-EF2601A0E431}"/>
    <cellStyle name="Normal 3 2" xfId="278" xr:uid="{8D208F38-C73A-49E7-94CF-B048DC45A485}"/>
    <cellStyle name="Normal 3 2 2" xfId="285" xr:uid="{FBC371B8-2CF6-43EB-9BDA-036C7A2DD87D}"/>
    <cellStyle name="Normal 4" xfId="191" xr:uid="{F96DBCEE-D2B1-4EC7-9D2A-BF1F0DD66301}"/>
    <cellStyle name="Normal 4 2" xfId="192" xr:uid="{9E56CF16-017F-4D04-95D5-36D4E4902ECA}"/>
    <cellStyle name="Normal 4 2 2" xfId="193" xr:uid="{C0E8F371-0E43-40E8-B4B5-F9686FC39BA7}"/>
    <cellStyle name="Normal 4 2 2 2" xfId="194" xr:uid="{F382AED2-1BA7-4DBE-BB90-19D5FBEA8F28}"/>
    <cellStyle name="Normal 4 2 2 2 2" xfId="195" xr:uid="{94B39156-2A73-4980-8551-0B85C37E6ACE}"/>
    <cellStyle name="Normal 4 2 2 2 2 2" xfId="196" xr:uid="{7A0A1E54-A964-41CE-B5CF-529016F82459}"/>
    <cellStyle name="Normal 4 2 2 2 2 3" xfId="197" xr:uid="{962D37D8-72D9-4018-90C0-33A8D30E2889}"/>
    <cellStyle name="Normal 4 2 2 2 3" xfId="198" xr:uid="{4EBDE1C8-CC75-4A69-83D5-89CDF0B6B457}"/>
    <cellStyle name="Normal 4 2 2 3" xfId="199" xr:uid="{E5A98D5A-0549-4FFD-A33F-0A83A22A4DB1}"/>
    <cellStyle name="Normal 4 2 2 3 2" xfId="200" xr:uid="{C17B6291-3C25-40CE-A09F-0B6442C908E8}"/>
    <cellStyle name="Normal 4 2 2 3 3" xfId="201" xr:uid="{316AD0A9-7CFD-4706-BA3A-90038104319C}"/>
    <cellStyle name="Normal 4 2 2 4" xfId="202" xr:uid="{6C18E58A-8AC4-417F-B82A-046D2A61961C}"/>
    <cellStyle name="Normal 4 2 2_Escovar_8_1_Agosto_Registro y gestion de glosas_Modificación" xfId="203" xr:uid="{4AC3ED31-6386-4929-8B81-7A029FA978EB}"/>
    <cellStyle name="Normal 4 2 3" xfId="204" xr:uid="{BACA1FC0-0E92-4E92-A67F-9F971172B107}"/>
    <cellStyle name="Normal 4 2 3 2" xfId="205" xr:uid="{8D549C3D-ADDF-4A10-9D7F-F80124E3DDB2}"/>
    <cellStyle name="Normal 4 2 3 3" xfId="206" xr:uid="{BF99F698-60BB-4AAB-8146-E7D7F23A480B}"/>
    <cellStyle name="Normal 4 2 4" xfId="207" xr:uid="{3C621FD7-1681-444B-8EAA-075E661D3527}"/>
    <cellStyle name="Normal 4 2 5" xfId="284" xr:uid="{1638D8AD-DC4D-4EEF-BB19-BFF3F4A32464}"/>
    <cellStyle name="Normal 4 3" xfId="208" xr:uid="{830DA242-79D2-4796-878F-436B5437A971}"/>
    <cellStyle name="Normal 4 3 2" xfId="209" xr:uid="{F130DBFD-79E7-4B56-91AA-F2D0E3F451EF}"/>
    <cellStyle name="Normal 4 3 3" xfId="210" xr:uid="{E57698CE-BB1A-413B-9001-DF784075752B}"/>
    <cellStyle name="Normal 4 4" xfId="211" xr:uid="{5E281679-D408-4F65-A126-AE30EE935FD3}"/>
    <cellStyle name="Normal 4 5" xfId="279" xr:uid="{9B3E0FF0-A19A-441F-94D9-83C7A7030BD1}"/>
    <cellStyle name="Normal 5" xfId="212" xr:uid="{900A77F3-1D80-46E9-AD98-0370151D46FF}"/>
    <cellStyle name="Normal 5 2" xfId="213" xr:uid="{44A89611-9AA1-4F92-8B7F-4B3C1077A0EC}"/>
    <cellStyle name="Normal 5 2 2" xfId="214" xr:uid="{C4DB450A-B6FA-4A22-963B-0A39ABE61186}"/>
    <cellStyle name="Normal 5 2 2 2" xfId="215" xr:uid="{3E50550B-8ACC-4D77-8409-C42F0364140D}"/>
    <cellStyle name="Normal 5 2 2 3" xfId="216" xr:uid="{9D65BF22-8314-424D-8A89-50D27208566F}"/>
    <cellStyle name="Normal 5 2 3" xfId="217" xr:uid="{1A8607F0-8A4B-46E2-926E-69EFD8AC31FF}"/>
    <cellStyle name="Normal 5 3" xfId="218" xr:uid="{0EAEA156-0EB2-41C9-9EBE-84561AA84A1A}"/>
    <cellStyle name="Normal 5 3 2" xfId="219" xr:uid="{A35E3400-846F-477D-841F-1A74A78D4FCF}"/>
    <cellStyle name="Normal 5 3 3" xfId="220" xr:uid="{6466312E-447B-46B4-B76C-4E006C46B377}"/>
    <cellStyle name="Normal 5 4" xfId="221" xr:uid="{05B9364A-0F21-4612-B870-BD3C3B6361B6}"/>
    <cellStyle name="Normal 6" xfId="222" xr:uid="{8EF546A2-41DF-40C2-9506-F907D4367703}"/>
    <cellStyle name="Normal 6 2" xfId="223" xr:uid="{3B9FDB91-4BCA-48F6-A18E-306A820530D4}"/>
    <cellStyle name="Normal 6 2 2" xfId="224" xr:uid="{8B3BBD75-ADE2-4B67-BF18-F3BE77A72692}"/>
    <cellStyle name="Normal 6 2 2 2" xfId="225" xr:uid="{29560157-CA9C-431D-91BC-B30910EBB415}"/>
    <cellStyle name="Normal 6 2 2 3" xfId="226" xr:uid="{8D990631-1FEF-42B7-9535-3376C9D7B301}"/>
    <cellStyle name="Normal 6 2 3" xfId="227" xr:uid="{D96F38CE-B86F-4B1A-8202-243185C0D94C}"/>
    <cellStyle name="Normal 6 3" xfId="228" xr:uid="{EDDB1E74-D737-429F-9E6C-D90BBC949CF1}"/>
    <cellStyle name="Normal 6 3 2" xfId="229" xr:uid="{F30A4E44-C16A-4EF1-A8C5-EC68572D1768}"/>
    <cellStyle name="Normal 6 3 3" xfId="230" xr:uid="{6783D564-FF56-454D-8025-7B5E9E2D8116}"/>
    <cellStyle name="Normal 6 4" xfId="231" xr:uid="{9E47118D-0F3D-48F7-8AF6-FA83AFA7776B}"/>
    <cellStyle name="Normal 7" xfId="232" xr:uid="{F93201C7-0B9F-4860-BB37-8B5487B48BE9}"/>
    <cellStyle name="Normal 7 2" xfId="233" xr:uid="{9426B7F8-27F7-4BE2-B329-F666B46BC6FA}"/>
    <cellStyle name="Normal 7 2 2" xfId="234" xr:uid="{FDC6751C-27B9-45E7-8E81-792E1DB4979F}"/>
    <cellStyle name="Normal 7 2 3" xfId="235" xr:uid="{C94A9A1F-56B8-465F-8893-5FA64E1F8AA2}"/>
    <cellStyle name="Normal 7 3" xfId="236" xr:uid="{B0F39859-6E75-4583-AAFD-463ABD21C5BC}"/>
    <cellStyle name="Normal 7 4" xfId="317" xr:uid="{BCD9099E-2A3A-47E8-BB43-F90A225D4B07}"/>
    <cellStyle name="Normal 8" xfId="237" xr:uid="{D175F45B-0B0B-402F-8A7F-0B49F63958C9}"/>
    <cellStyle name="Normal 8 2" xfId="238" xr:uid="{4F8E2541-4A91-46A9-A91A-BDAEF0908BA8}"/>
    <cellStyle name="Normal 8 2 2" xfId="239" xr:uid="{42483A2B-C5B2-4195-8261-A34AEE2A643B}"/>
    <cellStyle name="Normal 8 2 3" xfId="240" xr:uid="{C14CA74A-8FC6-4B1D-BB0D-558063ED5B4C}"/>
    <cellStyle name="Normal 8 3" xfId="241" xr:uid="{834FB27B-5FCC-4476-9DC1-D420DFF90F25}"/>
    <cellStyle name="Normal 9" xfId="242" xr:uid="{2BEB4DAC-02A4-485F-8972-E11EA8994C5E}"/>
    <cellStyle name="Normal 9 2" xfId="243" xr:uid="{57717A1E-C7C7-4504-8814-96483596314C}"/>
    <cellStyle name="Normal 9 2 2" xfId="244" xr:uid="{7E0D1332-9877-45FF-B8AD-2B93E3A9E4CC}"/>
    <cellStyle name="Normal 9 2 3" xfId="245" xr:uid="{BD0892EB-EBAB-44A1-A3B2-3CFED69AFADD}"/>
    <cellStyle name="Normal 9 3" xfId="246" xr:uid="{77AF1712-241B-4206-B166-1D8702509A73}"/>
    <cellStyle name="Notas" xfId="19" builtinId="10" customBuiltin="1"/>
    <cellStyle name="Notas 2" xfId="247" xr:uid="{C339F69D-FFE6-4F1E-845F-1BA00F40A35E}"/>
    <cellStyle name="Notas 2 2" xfId="248" xr:uid="{0FE975A8-0EBA-4F54-9BDE-E3AFB87D5969}"/>
    <cellStyle name="Notas 2 3" xfId="249" xr:uid="{9421F656-8717-4EB4-A1D5-D65DC3045F7B}"/>
    <cellStyle name="Notas 3" xfId="250" xr:uid="{2BC40F80-8852-458C-BC80-9DF878AEAFD6}"/>
    <cellStyle name="Piloto de Datos Ángulo" xfId="251" xr:uid="{F6DE22E0-5C79-43E1-B906-163498989D37}"/>
    <cellStyle name="Piloto de Datos Campo" xfId="252" xr:uid="{5E6DD4E9-8D78-4D1C-98E5-E6F331E3545D}"/>
    <cellStyle name="Piloto de Datos Resultado" xfId="253" xr:uid="{C9F17737-70E3-40A3-BB30-E8A5609BE3E5}"/>
    <cellStyle name="Piloto de Datos Título" xfId="254" xr:uid="{8378B7E7-E671-492E-ACB4-61E7A3650BD8}"/>
    <cellStyle name="Piloto de Datos Valor" xfId="255" xr:uid="{F6B7EF6B-D63E-4023-BE98-C5025C196FE0}"/>
    <cellStyle name="Porcentaje 2" xfId="256" xr:uid="{C0AB5790-F55A-4B31-AD2A-A5EE6438C2C8}"/>
    <cellStyle name="Porcentaje 2 2" xfId="257" xr:uid="{3EA33C54-8760-4508-B05B-752D5ED75A1E}"/>
    <cellStyle name="Porcentaje 2 3" xfId="258" xr:uid="{3F5E660B-DE54-40DA-8219-395F9DB79E66}"/>
    <cellStyle name="Porcentual 2" xfId="259" xr:uid="{F8E5B715-2081-4729-987E-3D209A170C5B}"/>
    <cellStyle name="Porcentual 2 2" xfId="260" xr:uid="{CA0FF0B2-0E01-4FB1-BD3E-53A45F29014E}"/>
    <cellStyle name="Porcentual 2 2 2" xfId="261" xr:uid="{2C918FAA-B0DB-4BF3-A5DA-96F03A433C62}"/>
    <cellStyle name="Porcentual 2 2 3" xfId="262" xr:uid="{51C3ADDA-D1B2-42A5-90FF-7DCA6393AF55}"/>
    <cellStyle name="Porcentual 2 3" xfId="263" xr:uid="{C88BA44E-CABA-43C7-B11D-374D24C75178}"/>
    <cellStyle name="Salida" xfId="14" builtinId="21" customBuiltin="1"/>
    <cellStyle name="Texto de advertencia" xfId="18" builtinId="11" customBuiltin="1"/>
    <cellStyle name="Texto explicativo" xfId="20" builtinId="53" customBuiltin="1"/>
    <cellStyle name="Título" xfId="6" builtinId="15" customBuiltin="1"/>
    <cellStyle name="Título 2" xfId="8" builtinId="17" customBuiltin="1"/>
    <cellStyle name="Título 3" xfId="9" builtinId="18" customBuiltin="1"/>
    <cellStyle name="Título 4" xfId="72" xr:uid="{E7F3314F-3C0B-40CF-9214-544A9042EBFD}"/>
    <cellStyle name="Total" xfId="21" builtinId="25" customBuiltin="1"/>
  </cellStyles>
  <dxfs count="0"/>
  <tableStyles count="1" defaultTableStyle="TableStyleMedium2" defaultPivotStyle="PivotStyleLight16">
    <tableStyle name="Invisible" pivot="0" table="0" count="0" xr9:uid="{19232750-C11B-47A9-933F-F7D5F8726FE9}"/>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706257</xdr:colOff>
      <xdr:row>32</xdr:row>
      <xdr:rowOff>146675</xdr:rowOff>
    </xdr:from>
    <xdr:to>
      <xdr:col>8</xdr:col>
      <xdr:colOff>336140</xdr:colOff>
      <xdr:row>35</xdr:row>
      <xdr:rowOff>163107</xdr:rowOff>
    </xdr:to>
    <xdr:pic>
      <xdr:nvPicPr>
        <xdr:cNvPr id="2" name="Imagen 1">
          <a:extLst>
            <a:ext uri="{FF2B5EF4-FFF2-40B4-BE49-F238E27FC236}">
              <a16:creationId xmlns:a16="http://schemas.microsoft.com/office/drawing/2014/main" id="{D3C1A704-4F90-4D2B-9F3A-4FF8C6936127}"/>
            </a:ext>
          </a:extLst>
        </xdr:cNvPr>
        <xdr:cNvPicPr>
          <a:picLocks noChangeAspect="1"/>
        </xdr:cNvPicPr>
      </xdr:nvPicPr>
      <xdr:blipFill>
        <a:blip xmlns:r="http://schemas.openxmlformats.org/officeDocument/2006/relationships" r:embed="rId1"/>
        <a:stretch>
          <a:fillRect/>
        </a:stretch>
      </xdr:blipFill>
      <xdr:spPr>
        <a:xfrm rot="247533">
          <a:off x="5094107" y="5391775"/>
          <a:ext cx="1153883" cy="505382"/>
        </a:xfrm>
        <a:prstGeom prst="rect">
          <a:avLst/>
        </a:prstGeom>
      </xdr:spPr>
    </xdr:pic>
    <xdr:clientData/>
  </xdr:twoCellAnchor>
  <xdr:oneCellAnchor>
    <xdr:from>
      <xdr:col>1</xdr:col>
      <xdr:colOff>52916</xdr:colOff>
      <xdr:row>1</xdr:row>
      <xdr:rowOff>74082</xdr:rowOff>
    </xdr:from>
    <xdr:ext cx="1852084" cy="809096"/>
    <xdr:pic>
      <xdr:nvPicPr>
        <xdr:cNvPr id="3" name="Imagen 2" descr="Nombre de la empresa&#10;&#10;Descripción generada automáticamente con confianza baja">
          <a:extLst>
            <a:ext uri="{FF2B5EF4-FFF2-40B4-BE49-F238E27FC236}">
              <a16:creationId xmlns:a16="http://schemas.microsoft.com/office/drawing/2014/main" id="{14FD81CB-1943-4CA8-83D2-09AF9ABAD3A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766" y="150282"/>
          <a:ext cx="1852084" cy="8090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73025</xdr:colOff>
      <xdr:row>1</xdr:row>
      <xdr:rowOff>95250</xdr:rowOff>
    </xdr:from>
    <xdr:ext cx="1491797" cy="766536"/>
    <xdr:pic>
      <xdr:nvPicPr>
        <xdr:cNvPr id="2" name="Imagen 2" descr="Nombre de la empresa&#10;&#10;Descripción generada automáticamente con confianza baja">
          <a:extLst>
            <a:ext uri="{FF2B5EF4-FFF2-40B4-BE49-F238E27FC236}">
              <a16:creationId xmlns:a16="http://schemas.microsoft.com/office/drawing/2014/main" id="{3F38BF6A-0561-434E-BCEE-5168AF1614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4175" y="323850"/>
          <a:ext cx="1491797" cy="766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5</xdr:col>
      <xdr:colOff>733273</xdr:colOff>
      <xdr:row>25</xdr:row>
      <xdr:rowOff>166309</xdr:rowOff>
    </xdr:from>
    <xdr:to>
      <xdr:col>7</xdr:col>
      <xdr:colOff>284537</xdr:colOff>
      <xdr:row>29</xdr:row>
      <xdr:rowOff>6453</xdr:rowOff>
    </xdr:to>
    <xdr:pic>
      <xdr:nvPicPr>
        <xdr:cNvPr id="3" name="Imagen 2">
          <a:extLst>
            <a:ext uri="{FF2B5EF4-FFF2-40B4-BE49-F238E27FC236}">
              <a16:creationId xmlns:a16="http://schemas.microsoft.com/office/drawing/2014/main" id="{D16EEB4F-6354-4978-9052-D71EEDED8022}"/>
            </a:ext>
          </a:extLst>
        </xdr:cNvPr>
        <xdr:cNvPicPr>
          <a:picLocks noChangeAspect="1"/>
        </xdr:cNvPicPr>
      </xdr:nvPicPr>
      <xdr:blipFill>
        <a:blip xmlns:r="http://schemas.openxmlformats.org/officeDocument/2006/relationships" r:embed="rId2"/>
        <a:stretch>
          <a:fillRect/>
        </a:stretch>
      </xdr:blipFill>
      <xdr:spPr>
        <a:xfrm rot="247533">
          <a:off x="5076673" y="4408109"/>
          <a:ext cx="1151464" cy="5005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Users\sonia.herrera\AppData\Local\Temp\Temp1_AIFT09.zip\AIFT0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circular%20030\sura\Formato%20AIFT09%20%20MESA%201-%2025-%20FEB-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Formato"/>
      <sheetName val="Hoja2"/>
      <sheetName val="Ejemplo"/>
      <sheetName val="Hoja1"/>
      <sheetName val="AIFT09-MESA1-2-2019"/>
    </sheetNames>
    <sheetDataSet>
      <sheetData sheetId="0"/>
      <sheetData sheetId="1"/>
      <sheetData sheetId="2"/>
      <sheetData sheetId="3"/>
      <sheetData sheetId="4">
        <row r="2">
          <cell r="B2" t="str">
            <v>DEPARTAMENTO ADMINISTRATIVO DE SEGURIDAD SOCIAL DE SUCRE</v>
          </cell>
        </row>
        <row r="3">
          <cell r="B3" t="str">
            <v xml:space="preserve">DEPARTAMENTO ADMINISTRATIVO DISTRITAL DE SALUD  - DADIS </v>
          </cell>
        </row>
        <row r="4">
          <cell r="B4" t="str">
            <v>DIRECCIÓN  TERRITORIAL DE SALUD DE CALDAS</v>
          </cell>
        </row>
        <row r="5">
          <cell r="B5" t="str">
            <v>INSTITUTO DEPARTAMENTAL DE SALUD DE NARIÑO</v>
          </cell>
        </row>
        <row r="6">
          <cell r="B6" t="str">
            <v>INSTITUTO DEPARTAMENTAL DE SALUD DE NORTE DE SANTANDER</v>
          </cell>
        </row>
        <row r="7">
          <cell r="B7" t="str">
            <v>INSTITUTO DEPARTAMENTAL DE SALUD DEL CAQUETÁ</v>
          </cell>
        </row>
        <row r="8">
          <cell r="B8" t="str">
            <v>SECRETARÍA  DE SALUD DEL GUAINÍA</v>
          </cell>
        </row>
        <row r="9">
          <cell r="B9" t="str">
            <v>SECRETARÍA  DEPARTAMENTAL DE SALUD DE LA GUAJIRA</v>
          </cell>
        </row>
        <row r="10">
          <cell r="B10" t="str">
            <v>SECRETARÍA DE DESARROLLO DE LA SALUD DEL MAGDALENA</v>
          </cell>
        </row>
        <row r="11">
          <cell r="B11" t="str">
            <v>SECRETARÍA DE SALUD DE BOYACÁ</v>
          </cell>
        </row>
        <row r="12">
          <cell r="B12" t="str">
            <v>SECRETARÍA DE SALUD DE CUNDINAMARCA</v>
          </cell>
        </row>
        <row r="13">
          <cell r="B13" t="str">
            <v>SECRETARÍA DE SALUD DE SANTANDER</v>
          </cell>
        </row>
        <row r="14">
          <cell r="B14" t="str">
            <v>SECRETARÍA DE SALUD DE VAUPÉS</v>
          </cell>
        </row>
        <row r="15">
          <cell r="B15" t="str">
            <v>SECRETARÍA DE SALUD DEPARTAMENTAL DE BOLÍVAR</v>
          </cell>
        </row>
        <row r="16">
          <cell r="B16" t="str">
            <v>SECRETARÍA DE SALUD DEPARTAMENTAL DE CASANARE</v>
          </cell>
        </row>
        <row r="17">
          <cell r="B17" t="str">
            <v>SECRETARÍA DE SALUD DEPARTAMENTAL DEL HUILA</v>
          </cell>
        </row>
        <row r="18">
          <cell r="B18" t="str">
            <v>SECRETARIA DE SALUD DEPARTAMENTAL DEL VALLE DEL CAUCA</v>
          </cell>
        </row>
        <row r="19">
          <cell r="B19" t="str">
            <v>SECRETARÍA DE SALUD DISTRITAL DE BARRANQUILLA</v>
          </cell>
        </row>
        <row r="20">
          <cell r="B20" t="str">
            <v>SECRETARIA DEPARTAMENTAL DE SALUD  DEL GUAVIARE</v>
          </cell>
        </row>
        <row r="21">
          <cell r="B21" t="str">
            <v>SECRETARÍA DEPARTAMENTAL DE SALUD DE QUINDÍO</v>
          </cell>
        </row>
        <row r="22">
          <cell r="B22" t="str">
            <v>SECRETARIA DEPARTAMENTAL DE SALUD DE RISARALDA</v>
          </cell>
        </row>
        <row r="23">
          <cell r="B23" t="str">
            <v>SECRETARÍA DEPARTAMENTAL DE SALUD DE SAN ANDRÉS</v>
          </cell>
        </row>
        <row r="24">
          <cell r="B24" t="str">
            <v>SECRETARIA DEPARTAMENTAL DE SALUD DE TOLIMA</v>
          </cell>
        </row>
        <row r="25">
          <cell r="B25" t="str">
            <v>SECRETARÍA DEPARTAMENTAL DE SALUD DEL AMAZONAS</v>
          </cell>
        </row>
        <row r="26">
          <cell r="B26" t="str">
            <v>SECRETARÍA DEPARTAMENTAL DE SALUD DEL ATLÁNTICO</v>
          </cell>
        </row>
        <row r="27">
          <cell r="B27" t="str">
            <v>SECRETARÍA DEPARTAMENTAL DE SALUD DEL CAUCA</v>
          </cell>
        </row>
        <row r="28">
          <cell r="B28" t="str">
            <v>SECRETARÍA DEPARTAMENTAL DE SALUD DEL CESAR</v>
          </cell>
        </row>
        <row r="29">
          <cell r="B29" t="str">
            <v>SECRETARÍA DEPARTAMENTAL DE SALUD DEL CHOCÓ</v>
          </cell>
        </row>
        <row r="30">
          <cell r="B30" t="str">
            <v>SECRETARÍA DEPARTAMENTAL DE SALUD DEL PUTUMAYO</v>
          </cell>
        </row>
        <row r="31">
          <cell r="B31" t="str">
            <v>SECRETARÍA DEPARTAMENTAL PARA EL DESARROLLO DE LA SALUD DE CÓRDOBA</v>
          </cell>
        </row>
        <row r="32">
          <cell r="B32" t="str">
            <v>SECRETARÍA DISTRITAL DE SALUD DE BOGOTÁ</v>
          </cell>
        </row>
        <row r="33">
          <cell r="B33" t="str">
            <v>SECRETARÍA DISTRITAL DE SALUD DE SANTA MARTA</v>
          </cell>
        </row>
        <row r="34">
          <cell r="B34" t="str">
            <v>SECRETARÍA SECCIONAL DE SALUD DE VICHADA</v>
          </cell>
        </row>
        <row r="35">
          <cell r="B35" t="str">
            <v>SECRETARÍA SECCIONAL DE SALUD DEL META</v>
          </cell>
        </row>
        <row r="36">
          <cell r="B36" t="str">
            <v>SECRETARÍA SECCIONAL DE SALUD Y PROTECCIÓN SOCIAL DE ANTIOQUIA</v>
          </cell>
        </row>
        <row r="37">
          <cell r="B37" t="str">
            <v>UNIDAD ADMINISTRATIVA ESPECIAL DE SALUD DE ARAUCA</v>
          </cell>
        </row>
      </sheetData>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SA 1-2020"/>
      <sheetName val="IPS"/>
      <sheetName val="EPS"/>
    </sheetNames>
    <sheetDataSet>
      <sheetData sheetId="0" refreshError="1">
        <row r="6569">
          <cell r="AV6569" t="str">
            <v>GIRO DIRECTO</v>
          </cell>
        </row>
        <row r="6570">
          <cell r="AV6570" t="str">
            <v>GIRO DE TESORERIA</v>
          </cell>
        </row>
        <row r="6571">
          <cell r="AV6571" t="str">
            <v>CESIÓN DE CREDITO</v>
          </cell>
        </row>
        <row r="6572">
          <cell r="AV6572" t="str">
            <v>COMPRA DE CARTERA</v>
          </cell>
        </row>
      </sheetData>
      <sheetData sheetId="1" refreshError="1">
        <row r="2">
          <cell r="A2" t="str">
            <v>ACOUSTIC SYSTEM SAS</v>
          </cell>
          <cell r="B2">
            <v>805001506</v>
          </cell>
        </row>
        <row r="3">
          <cell r="A3" t="str">
            <v>ALERGOLOGOS DE OCCIDENTE</v>
          </cell>
          <cell r="B3">
            <v>900798538</v>
          </cell>
        </row>
        <row r="4">
          <cell r="A4" t="str">
            <v>ANGEL DIAGNOSTICA SA</v>
          </cell>
          <cell r="B4">
            <v>805013591</v>
          </cell>
        </row>
        <row r="5">
          <cell r="A5" t="str">
            <v>ANGIOGRAFIA DE OCCIDENTE</v>
          </cell>
          <cell r="B5">
            <v>800197601</v>
          </cell>
        </row>
        <row r="6">
          <cell r="A6" t="str">
            <v>ASOCIACION DE PERSONAS CON AUTISMO APA</v>
          </cell>
          <cell r="B6">
            <v>800205977</v>
          </cell>
        </row>
        <row r="7">
          <cell r="A7" t="str">
            <v>AUDIOCOM SAS</v>
          </cell>
          <cell r="B7">
            <v>814003448</v>
          </cell>
        </row>
        <row r="8">
          <cell r="A8" t="str">
            <v>BIOTECNICA SAS</v>
          </cell>
          <cell r="B8">
            <v>811033344</v>
          </cell>
        </row>
        <row r="9">
          <cell r="A9" t="str">
            <v>CAJA DE COMPENSACIÓN FAMILIAR DEL VALLE DEL CAUCA-COMFANDI</v>
          </cell>
          <cell r="B9">
            <v>890303208</v>
          </cell>
        </row>
        <row r="10">
          <cell r="A10" t="str">
            <v>CASA MADRE CANGURO ALFA</v>
          </cell>
          <cell r="B10">
            <v>805025186</v>
          </cell>
        </row>
        <row r="11">
          <cell r="A11" t="str">
            <v>CEDIVAIPS</v>
          </cell>
          <cell r="B11">
            <v>805016046</v>
          </cell>
        </row>
        <row r="12">
          <cell r="A12" t="str">
            <v>CENTRO DE NEUROREHABILITACIÓN APAES SAS</v>
          </cell>
          <cell r="B12">
            <v>900328450</v>
          </cell>
        </row>
        <row r="13">
          <cell r="A13" t="str">
            <v>CENTRO DERMATOLOGICO DE CALI</v>
          </cell>
          <cell r="B13">
            <v>900124603</v>
          </cell>
        </row>
        <row r="14">
          <cell r="A14" t="str">
            <v xml:space="preserve">CENTRO MEDICO IMBANACO DE CALI SA </v>
          </cell>
          <cell r="B14">
            <v>890307200</v>
          </cell>
        </row>
        <row r="15">
          <cell r="A15" t="str">
            <v>CENTRO MEDICO SALUD VITAL EJE CAFETERO SAS</v>
          </cell>
          <cell r="B15">
            <v>900062327</v>
          </cell>
        </row>
        <row r="16">
          <cell r="A16" t="str">
            <v>CENTRO MEDICO SAN MARTIN IPS SA</v>
          </cell>
          <cell r="B16">
            <v>830512726</v>
          </cell>
        </row>
        <row r="17">
          <cell r="A17" t="str">
            <v>CIES NEUROREHABILITACION INTEGRAL S.A.S.</v>
          </cell>
          <cell r="B17">
            <v>900862597</v>
          </cell>
        </row>
        <row r="18">
          <cell r="A18" t="str">
            <v>CINICA SAN FRANCISCO</v>
          </cell>
          <cell r="B18">
            <v>800191916</v>
          </cell>
        </row>
        <row r="19">
          <cell r="A19" t="str">
            <v>CLINICA BLANCA SAS</v>
          </cell>
          <cell r="B19">
            <v>900292765</v>
          </cell>
        </row>
        <row r="20">
          <cell r="A20" t="str">
            <v>CLINICA COLSANITAS S.A</v>
          </cell>
          <cell r="B20">
            <v>800149384</v>
          </cell>
        </row>
        <row r="21">
          <cell r="A21" t="str">
            <v>CLINICA DE OCCIDENTE SA</v>
          </cell>
          <cell r="B21">
            <v>890300513</v>
          </cell>
        </row>
        <row r="22">
          <cell r="A22" t="str">
            <v>CLINICA DEL RIO S.A.</v>
          </cell>
          <cell r="B22">
            <v>900249053</v>
          </cell>
        </row>
        <row r="23">
          <cell r="A23" t="str">
            <v>CLINICA OFTALMOLOGICA DE CALI</v>
          </cell>
          <cell r="B23">
            <v>890320032</v>
          </cell>
        </row>
        <row r="24">
          <cell r="A24" t="str">
            <v>CLINICA DE REHABILITACION DEL VALLE S.A</v>
          </cell>
          <cell r="B24">
            <v>821000191</v>
          </cell>
        </row>
        <row r="25">
          <cell r="A25" t="str">
            <v xml:space="preserve">CLINICA DESA SAS </v>
          </cell>
          <cell r="B25">
            <v>900771349</v>
          </cell>
        </row>
        <row r="26">
          <cell r="A26" t="str">
            <v xml:space="preserve">CLINICA FARALLONES S.A </v>
          </cell>
          <cell r="B26">
            <v>800212422</v>
          </cell>
        </row>
        <row r="27">
          <cell r="A27" t="str">
            <v>CLINICA MED</v>
          </cell>
          <cell r="B27">
            <v>900237579</v>
          </cell>
        </row>
        <row r="28">
          <cell r="A28" t="str">
            <v>CLINICA NUEVA DE CALI SAS</v>
          </cell>
          <cell r="B28">
            <v>901158187</v>
          </cell>
        </row>
        <row r="29">
          <cell r="A29" t="str">
            <v>CLINICA NUEVA RAFAEL URIBE URIBE</v>
          </cell>
          <cell r="B29">
            <v>900891513</v>
          </cell>
        </row>
        <row r="30">
          <cell r="A30" t="str">
            <v>CLINICA OFTALMOLOGICA DE CARTAGO SAS</v>
          </cell>
          <cell r="B30">
            <v>900247710</v>
          </cell>
        </row>
        <row r="31">
          <cell r="A31" t="str">
            <v>CLINICA ORIENTE SAS</v>
          </cell>
          <cell r="B31">
            <v>800194671</v>
          </cell>
        </row>
        <row r="32">
          <cell r="A32" t="str">
            <v xml:space="preserve">CLINICA PALMA REAL </v>
          </cell>
          <cell r="B32">
            <v>900699086</v>
          </cell>
        </row>
        <row r="33">
          <cell r="A33" t="str">
            <v>CLINICA PALMIRA S A</v>
          </cell>
          <cell r="B33">
            <v>891300047</v>
          </cell>
        </row>
        <row r="34">
          <cell r="A34" t="str">
            <v xml:space="preserve">CLINICA SAN FERNANDO </v>
          </cell>
          <cell r="B34">
            <v>890300516</v>
          </cell>
        </row>
        <row r="35">
          <cell r="A35" t="str">
            <v>CLINICA SU VIDA SAS</v>
          </cell>
          <cell r="B35">
            <v>900110074</v>
          </cell>
        </row>
        <row r="36">
          <cell r="A36" t="str">
            <v xml:space="preserve">CLINICA UCI DEL RIO </v>
          </cell>
          <cell r="B36">
            <v>900249053</v>
          </cell>
        </row>
        <row r="37">
          <cell r="A37" t="str">
            <v>CLINICA VERSALLES SA</v>
          </cell>
          <cell r="B37">
            <v>800048954</v>
          </cell>
        </row>
        <row r="38">
          <cell r="A38" t="str">
            <v>CLINICAS ODONTOLOGICAS COODONTOLOGOS</v>
          </cell>
          <cell r="B38">
            <v>830118704</v>
          </cell>
        </row>
        <row r="39">
          <cell r="A39" t="str">
            <v>DIALYSER SAS</v>
          </cell>
          <cell r="B39">
            <v>900231793</v>
          </cell>
        </row>
        <row r="40">
          <cell r="A40" t="str">
            <v>DIME CLINICA NEUROCARDIOVASCULAR</v>
          </cell>
          <cell r="B40">
            <v>800024390</v>
          </cell>
        </row>
        <row r="41">
          <cell r="A41" t="str">
            <v>EDUARDO BOLAÑOS IPS SAS</v>
          </cell>
          <cell r="B41">
            <v>900279643</v>
          </cell>
        </row>
        <row r="42">
          <cell r="A42" t="str">
            <v>ESTETICA Y TERAPIAS TEQUENDAMA S.A.S</v>
          </cell>
          <cell r="B42" t="str">
            <v>900.506.087</v>
          </cell>
        </row>
        <row r="43">
          <cell r="A43" t="str">
            <v>FABILU LTDA</v>
          </cell>
          <cell r="B43">
            <v>900242742</v>
          </cell>
        </row>
        <row r="44">
          <cell r="A44" t="str">
            <v>FABISALUD IPS SAS (CRISTO REY)</v>
          </cell>
          <cell r="B44">
            <v>900951033</v>
          </cell>
        </row>
        <row r="45">
          <cell r="A45" t="str">
            <v>FUNCANCER</v>
          </cell>
          <cell r="B45">
            <v>800006313</v>
          </cell>
        </row>
        <row r="46">
          <cell r="A46" t="str">
            <v>FUNDACION CENTRO DE RENACIMIENTO A LA VIDA YOLIMA</v>
          </cell>
          <cell r="B46">
            <v>900193249</v>
          </cell>
        </row>
        <row r="47">
          <cell r="A47" t="str">
            <v>FUNDACION CENTRO TERAPEUTICO IMPRONTA IPS</v>
          </cell>
          <cell r="B47">
            <v>900076101</v>
          </cell>
        </row>
        <row r="48">
          <cell r="A48" t="str">
            <v>FUNDACION CLINICA INFANTIL CLUB NOEL</v>
          </cell>
          <cell r="B48">
            <v>890399020</v>
          </cell>
        </row>
        <row r="49">
          <cell r="A49" t="str">
            <v>FUNDACIÓN DE PROTECCIÓN INFANTIL ROTARIA - IPS OÍMOS</v>
          </cell>
          <cell r="B49">
            <v>891380048</v>
          </cell>
        </row>
        <row r="50">
          <cell r="A50" t="str">
            <v>FUNDACIÓN HOSPITAL SAN JOSE DE BUGA</v>
          </cell>
          <cell r="B50">
            <v>891380054</v>
          </cell>
        </row>
        <row r="51">
          <cell r="A51" t="str">
            <v>FUNDACION ONG MISION POR COLOMBIA</v>
          </cell>
          <cell r="B51">
            <v>821002555</v>
          </cell>
        </row>
        <row r="52">
          <cell r="A52" t="str">
            <v>FUNDACION PARA LA PROMOCION DE LA SALUD Y PREVENCION DE LA ENFERMEDAD RENAL "PREVRENAL"</v>
          </cell>
          <cell r="B52">
            <v>805031507</v>
          </cell>
        </row>
        <row r="53">
          <cell r="A53" t="str">
            <v>FUNDACION SALUVITE</v>
          </cell>
          <cell r="B53">
            <v>805013881</v>
          </cell>
        </row>
        <row r="54">
          <cell r="A54" t="str">
            <v>FUNDACION UNION PARA EL CONTROL DEL CANCER</v>
          </cell>
          <cell r="B54">
            <v>805007737</v>
          </cell>
        </row>
        <row r="55">
          <cell r="A55" t="str">
            <v>FUNDACION YOLIMA</v>
          </cell>
          <cell r="B55">
            <v>900193249</v>
          </cell>
        </row>
        <row r="56">
          <cell r="A56" t="str">
            <v>FUNDACION VALLE DEL LILI</v>
          </cell>
          <cell r="B56">
            <v>890324177</v>
          </cell>
        </row>
        <row r="57">
          <cell r="A57" t="str">
            <v>GAMAGRAFIAS DEL VALLE</v>
          </cell>
          <cell r="B57">
            <v>805022359</v>
          </cell>
        </row>
        <row r="58">
          <cell r="A58" t="str">
            <v>GAMANUCLEAR</v>
          </cell>
          <cell r="B58">
            <v>805017681</v>
          </cell>
        </row>
        <row r="59">
          <cell r="A59" t="str">
            <v>GAR LTDA</v>
          </cell>
          <cell r="B59">
            <v>805001115</v>
          </cell>
        </row>
        <row r="60">
          <cell r="A60" t="str">
            <v>GENOMICS</v>
          </cell>
          <cell r="B60">
            <v>900023605</v>
          </cell>
        </row>
        <row r="61">
          <cell r="A61" t="str">
            <v>GRUPO MEDICO ESPECIALIZADO AIREC Ltda.</v>
          </cell>
          <cell r="B61">
            <v>800075729</v>
          </cell>
        </row>
        <row r="62">
          <cell r="A62" t="str">
            <v>HOSPITAL BENJAMIN BARNEY GASCA</v>
          </cell>
          <cell r="B62">
            <v>891380055</v>
          </cell>
        </row>
        <row r="63">
          <cell r="A63" t="str">
            <v>HOSPITAL DEL ROSARIO DE GINEBRA</v>
          </cell>
          <cell r="B63">
            <v>891380070</v>
          </cell>
        </row>
        <row r="64">
          <cell r="A64" t="str">
            <v>HOSPITAL DEPARTAMENTAL CENTENARIO DE SEVILLA VALLE</v>
          </cell>
          <cell r="B64">
            <v>821003143</v>
          </cell>
        </row>
        <row r="65">
          <cell r="A65" t="str">
            <v xml:space="preserve">HOSPITAL DEPARTAMENTAL PSIQUIATRICO UNIVERSITARIO DEL VALLE </v>
          </cell>
          <cell r="B65">
            <v>890304155</v>
          </cell>
        </row>
        <row r="66">
          <cell r="A66" t="str">
            <v>HOSPITAL DEPARTAMENTAL SAN ANTONIO</v>
          </cell>
          <cell r="B66">
            <v>891900343</v>
          </cell>
        </row>
        <row r="67">
          <cell r="A67" t="str">
            <v>HOSPITAL DEPARTAMENTAL SAN ANTONIO DE PITALITO</v>
          </cell>
          <cell r="B67">
            <v>891180134</v>
          </cell>
        </row>
        <row r="68">
          <cell r="A68" t="str">
            <v>HOSPITAL DEPARTAMENTAL SAN RAFAEL - ZARZAL</v>
          </cell>
          <cell r="B68">
            <v>891900441</v>
          </cell>
        </row>
        <row r="69">
          <cell r="A69" t="str">
            <v xml:space="preserve">HOSPITAL DEPARTAMENTAL TOMAS URIBE URIBE </v>
          </cell>
          <cell r="B69">
            <v>891901158</v>
          </cell>
        </row>
        <row r="70">
          <cell r="A70" t="str">
            <v>HOSPITAL DIVINO NIÑO</v>
          </cell>
          <cell r="B70">
            <v>815001140</v>
          </cell>
        </row>
        <row r="71">
          <cell r="A71" t="str">
            <v>HOSPITAL DPTAL MARIO CORREA RENGIFO</v>
          </cell>
          <cell r="B71">
            <v>890399047</v>
          </cell>
        </row>
        <row r="72">
          <cell r="A72" t="str">
            <v>HOSPITAL FRANCINETH SANCHEZ HURTADO</v>
          </cell>
          <cell r="B72">
            <v>890307040</v>
          </cell>
        </row>
        <row r="73">
          <cell r="A73" t="str">
            <v>HOSPITAL FRANCISCO DE PAULA SANTANDER</v>
          </cell>
          <cell r="B73">
            <v>891500084</v>
          </cell>
        </row>
        <row r="74">
          <cell r="A74" t="str">
            <v>HOSPITAL GERIATRICO SAN MIGUEL</v>
          </cell>
          <cell r="B74">
            <v>890303448</v>
          </cell>
        </row>
        <row r="75">
          <cell r="A75" t="str">
            <v>HOSPITAL GONZALO CONTRERAS ESE LA UNION VALLE</v>
          </cell>
          <cell r="B75">
            <v>891900367</v>
          </cell>
        </row>
        <row r="76">
          <cell r="A76" t="str">
            <v>HOSPITAL INFANTIL LOS ANGELES</v>
          </cell>
          <cell r="B76">
            <v>891200240</v>
          </cell>
        </row>
        <row r="77">
          <cell r="A77" t="str">
            <v>HOSPITAL ISAIAS DUARTE CANCINO</v>
          </cell>
          <cell r="B77">
            <v>805028530</v>
          </cell>
        </row>
        <row r="78">
          <cell r="A78" t="str">
            <v>HOSPITAL KENNEDY  ESE</v>
          </cell>
          <cell r="B78">
            <v>891900732</v>
          </cell>
        </row>
        <row r="79">
          <cell r="A79" t="str">
            <v xml:space="preserve">HOSPITAL LA BUENA ESPERANZA DE YUMBO </v>
          </cell>
          <cell r="B79">
            <v>800030924</v>
          </cell>
        </row>
        <row r="80">
          <cell r="A80" t="str">
            <v>LABORATORIO CLINICO ACACIAS IPS SAS</v>
          </cell>
          <cell r="B80">
            <v>900434749</v>
          </cell>
        </row>
        <row r="81">
          <cell r="A81" t="str">
            <v xml:space="preserve">HOSPITAL LOCAL DE CANDELARIA VALLE </v>
          </cell>
          <cell r="B81">
            <v>891380184</v>
          </cell>
        </row>
        <row r="82">
          <cell r="A82" t="str">
            <v>HOSPITAL LOCAL DE OBANDO E.S.E</v>
          </cell>
          <cell r="B82">
            <v>891901041</v>
          </cell>
        </row>
        <row r="83">
          <cell r="A83" t="str">
            <v>HOSPITAL LOCAL JOSE RUFINO VIVAS</v>
          </cell>
          <cell r="B83">
            <v>890305496</v>
          </cell>
        </row>
        <row r="84">
          <cell r="A84" t="str">
            <v>HOSPITAL LOCAL PEDRO SAENZ DIAZ</v>
          </cell>
          <cell r="B84">
            <v>891902036</v>
          </cell>
        </row>
        <row r="85">
          <cell r="A85" t="str">
            <v xml:space="preserve">HOSPITAL LOCAL SANTA CRUZ </v>
          </cell>
          <cell r="B85">
            <v>891901123</v>
          </cell>
        </row>
        <row r="86">
          <cell r="A86" t="str">
            <v>HOSPITAL LOCAL YOTOCO</v>
          </cell>
          <cell r="B86">
            <v>890309115</v>
          </cell>
        </row>
        <row r="87">
          <cell r="A87" t="str">
            <v>HOSPITAL LUIS A BLANQUE DE LA PLATA</v>
          </cell>
          <cell r="B87">
            <v>835000972</v>
          </cell>
        </row>
        <row r="88">
          <cell r="A88" t="str">
            <v>HOSPITAL NUESTRA SEÑORA DE LOS SANTOS E.S.E.</v>
          </cell>
          <cell r="B88">
            <v>891900481</v>
          </cell>
        </row>
        <row r="89">
          <cell r="A89" t="str">
            <v>HOSPITAL PILOTO DE JAMUNDI</v>
          </cell>
          <cell r="B89">
            <v>890306950</v>
          </cell>
        </row>
        <row r="90">
          <cell r="A90" t="str">
            <v>HOSPITAL PIO XII ESE</v>
          </cell>
          <cell r="B90">
            <v>891901101</v>
          </cell>
        </row>
        <row r="91">
          <cell r="A91" t="str">
            <v>HOSPITAL RAUL OREJUELA BUENO</v>
          </cell>
          <cell r="B91">
            <v>815000316</v>
          </cell>
        </row>
        <row r="92">
          <cell r="A92" t="str">
            <v>HOSPITAL RUBÉN CRUZ VÉLEZ</v>
          </cell>
          <cell r="B92">
            <v>821000831</v>
          </cell>
        </row>
        <row r="93">
          <cell r="A93" t="str">
            <v>HOSPITAL SAGRADA FAMILIA</v>
          </cell>
          <cell r="B93">
            <v>891900361</v>
          </cell>
        </row>
        <row r="94">
          <cell r="A94" t="str">
            <v>HOSPITAL SAN AGUSTIN DE PUERTO MERIZALDE</v>
          </cell>
          <cell r="B94">
            <v>800155000</v>
          </cell>
        </row>
        <row r="95">
          <cell r="A95" t="str">
            <v>HOSPITAL SAN BERNABE ESE</v>
          </cell>
          <cell r="B95">
            <v>891900650</v>
          </cell>
        </row>
        <row r="96">
          <cell r="A96" t="str">
            <v>HOSPITAL SAN JORGE</v>
          </cell>
          <cell r="B96">
            <v>890312380</v>
          </cell>
        </row>
        <row r="97">
          <cell r="A97" t="str">
            <v>HOSPITAL SAN JOSE E.S.E. DE RESTREPO VALLE</v>
          </cell>
          <cell r="B97">
            <v>891901745</v>
          </cell>
        </row>
        <row r="98">
          <cell r="A98" t="str">
            <v>HOSPITAL SAN JUAN DE DIOS CALI</v>
          </cell>
          <cell r="B98">
            <v>890303841</v>
          </cell>
        </row>
        <row r="99">
          <cell r="A99" t="str">
            <v xml:space="preserve">HOSPITAL SAN NICOLAS DE VERSALLES </v>
          </cell>
          <cell r="B99">
            <v>891901061</v>
          </cell>
        </row>
        <row r="100">
          <cell r="A100" t="str">
            <v>HOSPITAL SAN RAFAEL  DEL AGUILA</v>
          </cell>
          <cell r="B100">
            <v>891901082</v>
          </cell>
        </row>
        <row r="101">
          <cell r="A101" t="str">
            <v>HOSPITAL SAN RAFAEL EL CERRITO VALLE</v>
          </cell>
          <cell r="B101">
            <v>891380103</v>
          </cell>
        </row>
        <row r="102">
          <cell r="A102" t="str">
            <v>HOSPITAL SAN ROQUE</v>
          </cell>
          <cell r="B102">
            <v>891301121</v>
          </cell>
        </row>
        <row r="103">
          <cell r="A103" t="str">
            <v>HOSPITAL SAN ROQUE DE GUACARI</v>
          </cell>
          <cell r="B103">
            <v>891380046</v>
          </cell>
        </row>
        <row r="104">
          <cell r="A104" t="str">
            <v>HOSPITAL SAN VICENTE DE PAUL</v>
          </cell>
          <cell r="B104">
            <v>891900438</v>
          </cell>
        </row>
        <row r="105">
          <cell r="A105" t="str">
            <v>HOSPITAL SAN VICENTE FERRER ESE</v>
          </cell>
          <cell r="B105">
            <v>891900390</v>
          </cell>
        </row>
        <row r="106">
          <cell r="A106" t="str">
            <v>HOSPITAL SANTA ANA - BOLIVAR VALLE</v>
          </cell>
          <cell r="B106">
            <v>891900414</v>
          </cell>
        </row>
        <row r="107">
          <cell r="A107" t="str">
            <v>HOSPITAL SANTA ANA DE LOS CABALLEROS  ANSERMANUEVO</v>
          </cell>
          <cell r="B107">
            <v>891900446</v>
          </cell>
        </row>
        <row r="108">
          <cell r="A108" t="str">
            <v>HOSPITAL SANTA CATALINA</v>
          </cell>
          <cell r="B108">
            <v>891900887</v>
          </cell>
        </row>
        <row r="109">
          <cell r="A109" t="str">
            <v>HOSPITAL SANTA LUCIA</v>
          </cell>
          <cell r="B109">
            <v>891901296</v>
          </cell>
        </row>
        <row r="110">
          <cell r="A110" t="str">
            <v>HOSPITAL SANTA MARGARITA</v>
          </cell>
          <cell r="B110">
            <v>800160400</v>
          </cell>
        </row>
        <row r="111">
          <cell r="A111" t="str">
            <v>HOSPITAL SANTANDER</v>
          </cell>
          <cell r="B111">
            <v>891900356</v>
          </cell>
        </row>
        <row r="112">
          <cell r="A112" t="str">
            <v>HOSPITAL ULPIANO TASCON QUINTERO</v>
          </cell>
          <cell r="B112">
            <v>891301447</v>
          </cell>
        </row>
        <row r="113">
          <cell r="A113" t="str">
            <v>HOSPITAL UNIVERSITARIO DEL VALLE EVARISTO GARCIA</v>
          </cell>
          <cell r="B113">
            <v>890303461</v>
          </cell>
        </row>
        <row r="114">
          <cell r="A114" t="str">
            <v>ICOMSALUD IPS</v>
          </cell>
          <cell r="B114">
            <v>900324452</v>
          </cell>
        </row>
        <row r="115">
          <cell r="A115" t="str">
            <v>CLINICA NUESTRA SEÑORA DE LOS REMEDIOS</v>
          </cell>
          <cell r="B115">
            <v>890301430</v>
          </cell>
        </row>
        <row r="116">
          <cell r="A116" t="str">
            <v>INSTITUTO PARA NIÑOS CIEGOS Y SORDOS DEL VALLE DEL CAUCA</v>
          </cell>
          <cell r="B116">
            <v>890303395</v>
          </cell>
        </row>
        <row r="117">
          <cell r="A117" t="str">
            <v>INTEGRAL SOLUTION SD SAS</v>
          </cell>
          <cell r="B117">
            <v>900348830</v>
          </cell>
        </row>
        <row r="118">
          <cell r="A118" t="str">
            <v>IPS CLINICA SALUD FLORIDA SA</v>
          </cell>
          <cell r="B118">
            <v>815000253</v>
          </cell>
        </row>
        <row r="119">
          <cell r="A119" t="str">
            <v>IPS FISIOCENTER CENTRO DE SALUD INTEGRAL SAS</v>
          </cell>
          <cell r="B119">
            <v>900470508</v>
          </cell>
        </row>
        <row r="120">
          <cell r="A120" t="str">
            <v>IPS HYL SALUD SAS</v>
          </cell>
          <cell r="B120">
            <v>900698537</v>
          </cell>
        </row>
        <row r="121">
          <cell r="A121" t="str">
            <v>IPS MUNICIPAL DE CARTAGO</v>
          </cell>
          <cell r="B121">
            <v>836000386</v>
          </cell>
        </row>
        <row r="122">
          <cell r="A122" t="str">
            <v xml:space="preserve">IPS I MALLAMAS </v>
          </cell>
          <cell r="B122">
            <v>837000084</v>
          </cell>
        </row>
        <row r="123">
          <cell r="A123" t="str">
            <v>MEDICARTE S.A</v>
          </cell>
          <cell r="B123">
            <v>900219866</v>
          </cell>
        </row>
        <row r="124">
          <cell r="A124" t="str">
            <v>MEDICINA INTEGRAL EN CASA SAS</v>
          </cell>
          <cell r="B124">
            <v>900169638</v>
          </cell>
        </row>
        <row r="125">
          <cell r="A125" t="str">
            <v>MEDIVALLE SF SAS</v>
          </cell>
          <cell r="B125">
            <v>900517932</v>
          </cell>
        </row>
        <row r="126">
          <cell r="A126" t="str">
            <v>MG MEDICAL GROUP SAS</v>
          </cell>
          <cell r="B126">
            <v>900088052</v>
          </cell>
        </row>
        <row r="127">
          <cell r="A127" t="str">
            <v>MESSER COLOMBIA SA</v>
          </cell>
          <cell r="B127">
            <v>860005114</v>
          </cell>
        </row>
        <row r="128">
          <cell r="A128" t="str">
            <v xml:space="preserve">NEFROLOGOS LTDA </v>
          </cell>
          <cell r="B128">
            <v>800217053</v>
          </cell>
        </row>
        <row r="129">
          <cell r="A129" t="str">
            <v>NEUROFIC LTDA</v>
          </cell>
          <cell r="B129">
            <v>800186901</v>
          </cell>
        </row>
        <row r="130">
          <cell r="A130" t="str">
            <v>OCCIDENTAL DE INVERSIONES MEDICO QUIRURGICAS "CLINICA SIGMA"</v>
          </cell>
          <cell r="B130">
            <v>805026250</v>
          </cell>
        </row>
        <row r="131">
          <cell r="A131" t="str">
            <v xml:space="preserve">OFFIMEDICAS S.A </v>
          </cell>
          <cell r="B131">
            <v>900098550</v>
          </cell>
        </row>
        <row r="132">
          <cell r="A132" t="str">
            <v>ONCOLOGOS ASOCIADOS DE IMBANACO S.A.</v>
          </cell>
          <cell r="B132">
            <v>805003605</v>
          </cell>
        </row>
        <row r="133">
          <cell r="A133" t="str">
            <v xml:space="preserve">ONCOLOGOS DE OCCIDENTE </v>
          </cell>
          <cell r="B133">
            <v>801000713</v>
          </cell>
        </row>
        <row r="134">
          <cell r="A134" t="str">
            <v>PROFAMILIA</v>
          </cell>
          <cell r="B134">
            <v>860013779</v>
          </cell>
        </row>
        <row r="135">
          <cell r="A135" t="str">
            <v>PROGRAMAS INTEGRALES EN SALUD S.A.S.</v>
          </cell>
          <cell r="B135">
            <v>805023021</v>
          </cell>
        </row>
        <row r="136">
          <cell r="A136" t="str">
            <v>PROVIDA FARMACEUTICA S.A.S</v>
          </cell>
          <cell r="B136">
            <v>900550254</v>
          </cell>
        </row>
        <row r="137">
          <cell r="A137" t="str">
            <v>PSICO SALUD Y TRANSFORMACION S.A.S.</v>
          </cell>
          <cell r="B137">
            <v>900235279</v>
          </cell>
        </row>
        <row r="138">
          <cell r="A138" t="str">
            <v>RECUPERAR IPS</v>
          </cell>
          <cell r="B138">
            <v>805026771</v>
          </cell>
        </row>
        <row r="139">
          <cell r="A139" t="str">
            <v>RED DE SALUD DEL CENTRO E.S.E</v>
          </cell>
          <cell r="B139">
            <v>805027261</v>
          </cell>
        </row>
        <row r="140">
          <cell r="A140" t="str">
            <v>RED DE SALUD DEL NORTE E.S.E</v>
          </cell>
          <cell r="B140">
            <v>805027287</v>
          </cell>
        </row>
        <row r="141">
          <cell r="A141" t="str">
            <v>RED DE SALUD DEL ORIENTE EMPRESA SO CIAL DES ESTADO</v>
          </cell>
          <cell r="B141">
            <v>805027337</v>
          </cell>
        </row>
        <row r="142">
          <cell r="A142" t="str">
            <v>RED DE SALUD LADERA E.S.E</v>
          </cell>
          <cell r="B142">
            <v>805027289</v>
          </cell>
        </row>
        <row r="143">
          <cell r="A143" t="str">
            <v xml:space="preserve">RED DE SALUD SURORIENTE </v>
          </cell>
          <cell r="B143">
            <v>805027338</v>
          </cell>
        </row>
        <row r="144">
          <cell r="A144" t="str">
            <v xml:space="preserve">REDESIMAT CLINICA DE FRACTURAS SAS </v>
          </cell>
          <cell r="B144">
            <v>900570697</v>
          </cell>
        </row>
        <row r="145">
          <cell r="A145" t="str">
            <v>REHABILITACION FISICA INTEGRAL IPS EU</v>
          </cell>
          <cell r="B145">
            <v>900045689</v>
          </cell>
        </row>
        <row r="146">
          <cell r="A146" t="str">
            <v>RTS SAS</v>
          </cell>
          <cell r="B146">
            <v>805011262</v>
          </cell>
        </row>
        <row r="147">
          <cell r="A147" t="str">
            <v>RUIZ TENORIO Y CIA  S EN C.S</v>
          </cell>
          <cell r="B147">
            <v>800139305</v>
          </cell>
        </row>
        <row r="148">
          <cell r="A148" t="str">
            <v>SANACION A TU ALCANCE SAS</v>
          </cell>
          <cell r="B148">
            <v>900512688</v>
          </cell>
        </row>
        <row r="149">
          <cell r="A149" t="str">
            <v>SOCIEDAD NSDR S.A.S - CLINICANUESTRA</v>
          </cell>
          <cell r="B149">
            <v>805023423</v>
          </cell>
        </row>
        <row r="150">
          <cell r="A150" t="str">
            <v>SINERGIA GLOBAL EN SALUD</v>
          </cell>
          <cell r="B150">
            <v>900363673</v>
          </cell>
        </row>
        <row r="151">
          <cell r="A151" t="str">
            <v>SU IPS SAS</v>
          </cell>
          <cell r="B151">
            <v>805013193</v>
          </cell>
        </row>
        <row r="152">
          <cell r="A152" t="str">
            <v>SURGIR LTDA</v>
          </cell>
          <cell r="B152">
            <v>800170915</v>
          </cell>
        </row>
        <row r="153">
          <cell r="A153" t="str">
            <v>VILLA SALUD IPS SAS</v>
          </cell>
          <cell r="B153">
            <v>900916542</v>
          </cell>
        </row>
        <row r="154">
          <cell r="A154" t="str">
            <v>UCI VALLE S.A.S</v>
          </cell>
          <cell r="B154">
            <v>900653672</v>
          </cell>
        </row>
        <row r="155">
          <cell r="A155" t="str">
            <v xml:space="preserve">UNIDAD QUIRURGICA RAMON YCAJAL LTDA </v>
          </cell>
          <cell r="B155">
            <v>800193618</v>
          </cell>
        </row>
        <row r="156">
          <cell r="A156" t="str">
            <v>UNIDAD RESPIRATORIA RESPIRAR</v>
          </cell>
          <cell r="B156">
            <v>830515000</v>
          </cell>
        </row>
        <row r="157">
          <cell r="A157">
            <v>0</v>
          </cell>
          <cell r="B157">
            <v>0</v>
          </cell>
        </row>
      </sheetData>
      <sheetData sheetId="2" refreshError="1">
        <row r="1">
          <cell r="J1">
            <v>1</v>
          </cell>
        </row>
        <row r="2">
          <cell r="A2" t="str">
            <v>ALIANSALUD EPS</v>
          </cell>
          <cell r="B2">
            <v>830113831</v>
          </cell>
          <cell r="J2">
            <v>2</v>
          </cell>
        </row>
        <row r="3">
          <cell r="A3" t="str">
            <v>ASMET SALUD EPS</v>
          </cell>
          <cell r="B3">
            <v>817000248</v>
          </cell>
          <cell r="J3">
            <v>3</v>
          </cell>
        </row>
        <row r="4">
          <cell r="A4" t="str">
            <v>ASOCIACION INDIGENA DEL CAUCA - AIC</v>
          </cell>
          <cell r="B4">
            <v>817001773</v>
          </cell>
          <cell r="J4">
            <v>4</v>
          </cell>
        </row>
        <row r="5">
          <cell r="A5" t="str">
            <v>COMFAMILIAR DE NARIÑO</v>
          </cell>
          <cell r="B5">
            <v>891280008</v>
          </cell>
        </row>
        <row r="6">
          <cell r="A6" t="str">
            <v>COMFENALCO</v>
          </cell>
          <cell r="B6">
            <v>890303093</v>
          </cell>
        </row>
        <row r="7">
          <cell r="A7" t="str">
            <v>COMPARTA EPS-S</v>
          </cell>
          <cell r="B7">
            <v>804002105</v>
          </cell>
        </row>
        <row r="8">
          <cell r="A8" t="str">
            <v>COOMEVA EPS SA</v>
          </cell>
          <cell r="B8">
            <v>805000427</v>
          </cell>
        </row>
        <row r="9">
          <cell r="A9" t="str">
            <v>COOSALUD</v>
          </cell>
          <cell r="B9">
            <v>900226715</v>
          </cell>
        </row>
        <row r="10">
          <cell r="A10" t="str">
            <v>CRUZ BLANCA EPS</v>
          </cell>
          <cell r="B10">
            <v>830009783</v>
          </cell>
        </row>
        <row r="11">
          <cell r="A11" t="str">
            <v>EMSSANAR EPS</v>
          </cell>
          <cell r="B11">
            <v>814000337</v>
          </cell>
        </row>
        <row r="12">
          <cell r="A12" t="str">
            <v>AMBUQ  ASOCIACION BARRIOS UNIDOS DE QUIBDO</v>
          </cell>
          <cell r="B12">
            <v>818000140</v>
          </cell>
        </row>
        <row r="13">
          <cell r="A13" t="str">
            <v>INSTITUTO DEPARTAMENTAL DE SALUD DE NARIÑO</v>
          </cell>
          <cell r="B13">
            <v>891280001</v>
          </cell>
        </row>
        <row r="14">
          <cell r="A14" t="str">
            <v>SECRETARIA DE SALUD GOBERNACION EL META</v>
          </cell>
          <cell r="B14">
            <v>890303461</v>
          </cell>
        </row>
        <row r="15">
          <cell r="A15" t="str">
            <v>COMFAMILIAR DEL HUILA</v>
          </cell>
          <cell r="B15">
            <v>891180008</v>
          </cell>
        </row>
        <row r="16">
          <cell r="A16" t="str">
            <v>EPS SANITAS</v>
          </cell>
          <cell r="B16">
            <v>800251440</v>
          </cell>
        </row>
        <row r="17">
          <cell r="A17" t="str">
            <v>SURA - EPS Y MEDICINA PREPAGADA SURAMERICANA S.A.</v>
          </cell>
          <cell r="B17">
            <v>800088702</v>
          </cell>
        </row>
        <row r="18">
          <cell r="A18" t="str">
            <v>FAMISANAR EPS</v>
          </cell>
          <cell r="B18">
            <v>830000364</v>
          </cell>
        </row>
        <row r="19">
          <cell r="A19" t="str">
            <v>SECRETARIA DE SALUD GOBERNACION DEL VALLE DEL CAUCA</v>
          </cell>
          <cell r="B19">
            <v>890399029</v>
          </cell>
        </row>
        <row r="20">
          <cell r="A20" t="str">
            <v>MALLAMAS EPS-I</v>
          </cell>
          <cell r="B20">
            <v>837000084</v>
          </cell>
        </row>
        <row r="21">
          <cell r="A21" t="str">
            <v>MEDIMAS EPS SAS</v>
          </cell>
          <cell r="B21">
            <v>901097473</v>
          </cell>
        </row>
        <row r="22">
          <cell r="A22" t="str">
            <v>NUEVA EPS</v>
          </cell>
          <cell r="B22">
            <v>900156264</v>
          </cell>
        </row>
        <row r="23">
          <cell r="A23" t="str">
            <v>SALUD TOTAL EPS</v>
          </cell>
          <cell r="B23">
            <v>800130907</v>
          </cell>
        </row>
        <row r="24">
          <cell r="A24" t="str">
            <v>SECRETARIA DISTRITAL DE SALUD  DE BUENAVENTURA</v>
          </cell>
          <cell r="B24">
            <v>890399045</v>
          </cell>
        </row>
        <row r="25">
          <cell r="A25" t="str">
            <v>SERVICIO OCCIDENTAL DE SALUD  SOS</v>
          </cell>
          <cell r="B25">
            <v>805001157</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79"/>
  <sheetViews>
    <sheetView showGridLines="0" topLeftCell="B1" zoomScale="120" zoomScaleNormal="120" workbookViewId="0">
      <selection activeCell="E4" sqref="E4"/>
    </sheetView>
  </sheetViews>
  <sheetFormatPr baseColWidth="10" defaultRowHeight="14.5" x14ac:dyDescent="0.35"/>
  <cols>
    <col min="1" max="1" width="7.81640625" bestFit="1" customWidth="1"/>
    <col min="2" max="2" width="29.54296875" bestFit="1" customWidth="1"/>
    <col min="3" max="3" width="7.7265625" bestFit="1" customWidth="1"/>
    <col min="4" max="4" width="8.81640625" customWidth="1"/>
    <col min="5" max="5" width="11.26953125" bestFit="1" customWidth="1"/>
    <col min="6" max="6" width="14.7265625" customWidth="1"/>
    <col min="7" max="8" width="12.26953125" bestFit="1" customWidth="1"/>
    <col min="9" max="9" width="15.7265625" bestFit="1" customWidth="1"/>
    <col min="10" max="10" width="10.7265625" bestFit="1" customWidth="1"/>
    <col min="11" max="11" width="12" bestFit="1" customWidth="1"/>
  </cols>
  <sheetData>
    <row r="1" spans="1:12" s="1" customFormat="1" ht="24" x14ac:dyDescent="0.35">
      <c r="A1" s="2" t="s">
        <v>6</v>
      </c>
      <c r="B1" s="2" t="s">
        <v>8</v>
      </c>
      <c r="C1" s="2" t="s">
        <v>0</v>
      </c>
      <c r="D1" s="2" t="s">
        <v>1</v>
      </c>
      <c r="E1" s="2" t="s">
        <v>2</v>
      </c>
      <c r="F1" s="2" t="s">
        <v>3</v>
      </c>
      <c r="G1" s="2" t="s">
        <v>4</v>
      </c>
      <c r="H1" s="2" t="s">
        <v>5</v>
      </c>
      <c r="I1" s="2" t="s">
        <v>7</v>
      </c>
      <c r="J1" s="2" t="s">
        <v>9</v>
      </c>
      <c r="K1" s="2" t="s">
        <v>10</v>
      </c>
      <c r="L1" s="2" t="s">
        <v>16</v>
      </c>
    </row>
    <row r="2" spans="1:12" x14ac:dyDescent="0.35">
      <c r="A2" s="3">
        <v>31886736</v>
      </c>
      <c r="B2" s="3" t="s">
        <v>11</v>
      </c>
      <c r="C2" s="3"/>
      <c r="D2" s="4">
        <v>2754</v>
      </c>
      <c r="E2" s="5">
        <v>43903</v>
      </c>
      <c r="F2" s="5">
        <v>43903</v>
      </c>
      <c r="G2" s="6">
        <v>440000</v>
      </c>
      <c r="H2" s="7">
        <v>18000</v>
      </c>
      <c r="I2" s="8" t="s">
        <v>14</v>
      </c>
      <c r="J2" s="8" t="s">
        <v>13</v>
      </c>
      <c r="K2" s="8" t="s">
        <v>15</v>
      </c>
      <c r="L2" s="3" t="s">
        <v>17</v>
      </c>
    </row>
    <row r="3" spans="1:12" x14ac:dyDescent="0.35">
      <c r="A3" s="3">
        <v>31886736</v>
      </c>
      <c r="B3" s="3" t="s">
        <v>11</v>
      </c>
      <c r="C3" s="3"/>
      <c r="D3" s="4">
        <v>2763</v>
      </c>
      <c r="E3" s="5">
        <v>43936</v>
      </c>
      <c r="F3" s="9">
        <v>43936</v>
      </c>
      <c r="G3" s="6">
        <v>2033400</v>
      </c>
      <c r="H3" s="7">
        <v>4660</v>
      </c>
      <c r="I3" s="8" t="s">
        <v>14</v>
      </c>
      <c r="J3" s="8" t="s">
        <v>13</v>
      </c>
      <c r="K3" s="8" t="s">
        <v>15</v>
      </c>
      <c r="L3" s="3" t="s">
        <v>17</v>
      </c>
    </row>
    <row r="4" spans="1:12" x14ac:dyDescent="0.35">
      <c r="A4" s="3">
        <v>31886736</v>
      </c>
      <c r="B4" s="3" t="s">
        <v>11</v>
      </c>
      <c r="C4" s="3"/>
      <c r="D4" s="4">
        <v>2776</v>
      </c>
      <c r="E4" s="5">
        <v>43994</v>
      </c>
      <c r="F4" s="9">
        <v>43995</v>
      </c>
      <c r="G4" s="6">
        <v>153400</v>
      </c>
      <c r="H4" s="7">
        <v>54246</v>
      </c>
      <c r="I4" s="8" t="s">
        <v>14</v>
      </c>
      <c r="J4" s="8" t="s">
        <v>13</v>
      </c>
      <c r="K4" s="8" t="s">
        <v>15</v>
      </c>
      <c r="L4" s="3" t="s">
        <v>17</v>
      </c>
    </row>
    <row r="5" spans="1:12" x14ac:dyDescent="0.35">
      <c r="A5" s="3">
        <v>31886736</v>
      </c>
      <c r="B5" s="3" t="s">
        <v>11</v>
      </c>
      <c r="C5" s="3"/>
      <c r="D5" s="4">
        <v>2777</v>
      </c>
      <c r="E5" s="5">
        <v>43994</v>
      </c>
      <c r="F5" s="9">
        <v>43995</v>
      </c>
      <c r="G5" s="6">
        <v>220000</v>
      </c>
      <c r="H5" s="7">
        <v>9900</v>
      </c>
      <c r="I5" s="8" t="s">
        <v>14</v>
      </c>
      <c r="J5" s="8" t="s">
        <v>13</v>
      </c>
      <c r="K5" s="8" t="s">
        <v>15</v>
      </c>
      <c r="L5" s="3" t="s">
        <v>17</v>
      </c>
    </row>
    <row r="6" spans="1:12" x14ac:dyDescent="0.35">
      <c r="A6" s="3">
        <v>31886736</v>
      </c>
      <c r="B6" s="3" t="s">
        <v>11</v>
      </c>
      <c r="C6" s="3"/>
      <c r="D6" s="4">
        <v>2786</v>
      </c>
      <c r="E6" s="5">
        <v>44027</v>
      </c>
      <c r="F6" s="9">
        <v>44027</v>
      </c>
      <c r="G6" s="6">
        <v>240000</v>
      </c>
      <c r="H6" s="7">
        <v>6000</v>
      </c>
      <c r="I6" s="8" t="s">
        <v>14</v>
      </c>
      <c r="J6" s="8" t="s">
        <v>13</v>
      </c>
      <c r="K6" s="8" t="s">
        <v>15</v>
      </c>
      <c r="L6" s="3" t="s">
        <v>17</v>
      </c>
    </row>
    <row r="7" spans="1:12" x14ac:dyDescent="0.35">
      <c r="A7" s="3">
        <v>31886736</v>
      </c>
      <c r="B7" s="3" t="s">
        <v>11</v>
      </c>
      <c r="C7" s="3"/>
      <c r="D7" s="4">
        <v>2787</v>
      </c>
      <c r="E7" s="5">
        <v>44027</v>
      </c>
      <c r="F7" s="9">
        <v>44027</v>
      </c>
      <c r="G7" s="6">
        <v>76700</v>
      </c>
      <c r="H7" s="7">
        <v>49907</v>
      </c>
      <c r="I7" s="8" t="s">
        <v>14</v>
      </c>
      <c r="J7" s="8" t="s">
        <v>13</v>
      </c>
      <c r="K7" s="8" t="s">
        <v>15</v>
      </c>
      <c r="L7" s="3" t="s">
        <v>17</v>
      </c>
    </row>
    <row r="8" spans="1:12" x14ac:dyDescent="0.35">
      <c r="A8" s="3">
        <v>31886736</v>
      </c>
      <c r="B8" s="3" t="s">
        <v>11</v>
      </c>
      <c r="C8" s="3" t="s">
        <v>12</v>
      </c>
      <c r="D8" s="4">
        <v>26</v>
      </c>
      <c r="E8" s="5">
        <v>44147</v>
      </c>
      <c r="F8" s="9">
        <v>44148</v>
      </c>
      <c r="G8" s="6">
        <v>1049400</v>
      </c>
      <c r="H8" s="7">
        <v>203060</v>
      </c>
      <c r="I8" s="8" t="s">
        <v>14</v>
      </c>
      <c r="J8" s="8" t="s">
        <v>13</v>
      </c>
      <c r="K8" s="8" t="s">
        <v>15</v>
      </c>
      <c r="L8" s="3" t="s">
        <v>17</v>
      </c>
    </row>
    <row r="9" spans="1:12" x14ac:dyDescent="0.35">
      <c r="A9" s="3">
        <v>31886736</v>
      </c>
      <c r="B9" s="3" t="s">
        <v>11</v>
      </c>
      <c r="C9" s="3" t="s">
        <v>12</v>
      </c>
      <c r="D9" s="4">
        <v>82</v>
      </c>
      <c r="E9" s="9">
        <v>44293</v>
      </c>
      <c r="F9" s="9">
        <v>44295</v>
      </c>
      <c r="G9" s="7">
        <v>432800</v>
      </c>
      <c r="H9" s="7">
        <v>41304</v>
      </c>
      <c r="I9" s="8" t="s">
        <v>14</v>
      </c>
      <c r="J9" s="8" t="s">
        <v>13</v>
      </c>
      <c r="K9" s="8" t="s">
        <v>15</v>
      </c>
      <c r="L9" s="3" t="s">
        <v>17</v>
      </c>
    </row>
    <row r="10" spans="1:12" x14ac:dyDescent="0.35">
      <c r="A10" s="3">
        <v>31886736</v>
      </c>
      <c r="B10" s="3" t="s">
        <v>11</v>
      </c>
      <c r="C10" s="3" t="s">
        <v>12</v>
      </c>
      <c r="D10" s="4">
        <v>85</v>
      </c>
      <c r="E10" s="9">
        <v>44295</v>
      </c>
      <c r="F10" s="9">
        <v>44295</v>
      </c>
      <c r="G10" s="7">
        <v>80000</v>
      </c>
      <c r="H10" s="7">
        <v>3400</v>
      </c>
      <c r="I10" s="8" t="s">
        <v>14</v>
      </c>
      <c r="J10" s="8" t="s">
        <v>13</v>
      </c>
      <c r="K10" s="8" t="s">
        <v>15</v>
      </c>
      <c r="L10" s="3" t="s">
        <v>17</v>
      </c>
    </row>
    <row r="11" spans="1:12" x14ac:dyDescent="0.35">
      <c r="A11" s="3">
        <v>31886736</v>
      </c>
      <c r="B11" s="3" t="s">
        <v>11</v>
      </c>
      <c r="C11" s="3" t="s">
        <v>12</v>
      </c>
      <c r="D11" s="4">
        <v>93</v>
      </c>
      <c r="E11" s="9">
        <v>44319</v>
      </c>
      <c r="F11" s="9">
        <v>44319</v>
      </c>
      <c r="G11" s="7">
        <v>3399800</v>
      </c>
      <c r="H11" s="7">
        <v>59490</v>
      </c>
      <c r="I11" s="8" t="s">
        <v>14</v>
      </c>
      <c r="J11" s="8" t="s">
        <v>13</v>
      </c>
      <c r="K11" s="8" t="s">
        <v>15</v>
      </c>
      <c r="L11" s="3" t="s">
        <v>17</v>
      </c>
    </row>
    <row r="12" spans="1:12" x14ac:dyDescent="0.35">
      <c r="A12" s="3">
        <v>31886736</v>
      </c>
      <c r="B12" s="3" t="s">
        <v>11</v>
      </c>
      <c r="C12" s="3" t="s">
        <v>12</v>
      </c>
      <c r="D12" s="10">
        <v>101</v>
      </c>
      <c r="E12" s="9">
        <v>44349</v>
      </c>
      <c r="F12" s="9">
        <v>44350</v>
      </c>
      <c r="G12" s="7">
        <v>303900</v>
      </c>
      <c r="H12" s="7">
        <v>34210</v>
      </c>
      <c r="I12" s="8" t="s">
        <v>14</v>
      </c>
      <c r="J12" s="8" t="s">
        <v>13</v>
      </c>
      <c r="K12" s="8" t="s">
        <v>15</v>
      </c>
      <c r="L12" s="3" t="s">
        <v>17</v>
      </c>
    </row>
    <row r="13" spans="1:12" x14ac:dyDescent="0.35">
      <c r="A13" s="3">
        <v>31886736</v>
      </c>
      <c r="B13" s="3" t="s">
        <v>11</v>
      </c>
      <c r="C13" s="3" t="s">
        <v>12</v>
      </c>
      <c r="D13" s="10">
        <v>112</v>
      </c>
      <c r="E13" s="9">
        <v>44356</v>
      </c>
      <c r="F13" s="9">
        <v>44356</v>
      </c>
      <c r="G13" s="7">
        <v>194700</v>
      </c>
      <c r="H13" s="7">
        <v>35976</v>
      </c>
      <c r="I13" s="8" t="s">
        <v>14</v>
      </c>
      <c r="J13" s="8" t="s">
        <v>13</v>
      </c>
      <c r="K13" s="8" t="s">
        <v>15</v>
      </c>
      <c r="L13" s="3" t="s">
        <v>17</v>
      </c>
    </row>
    <row r="14" spans="1:12" x14ac:dyDescent="0.35">
      <c r="A14" s="3">
        <v>31886736</v>
      </c>
      <c r="B14" s="3" t="s">
        <v>11</v>
      </c>
      <c r="C14" s="3" t="s">
        <v>12</v>
      </c>
      <c r="D14" s="10">
        <v>114</v>
      </c>
      <c r="E14" s="11">
        <v>44378</v>
      </c>
      <c r="F14" s="9">
        <v>44378</v>
      </c>
      <c r="G14" s="12">
        <v>76600</v>
      </c>
      <c r="H14" s="7">
        <v>27094</v>
      </c>
      <c r="I14" s="8" t="s">
        <v>14</v>
      </c>
      <c r="J14" s="8" t="s">
        <v>13</v>
      </c>
      <c r="K14" s="8" t="s">
        <v>15</v>
      </c>
      <c r="L14" s="3" t="s">
        <v>17</v>
      </c>
    </row>
    <row r="15" spans="1:12" x14ac:dyDescent="0.35">
      <c r="A15" s="3">
        <v>31886736</v>
      </c>
      <c r="B15" s="3" t="s">
        <v>11</v>
      </c>
      <c r="C15" s="3" t="s">
        <v>12</v>
      </c>
      <c r="D15" s="10">
        <v>140</v>
      </c>
      <c r="E15" s="11">
        <v>44414</v>
      </c>
      <c r="F15" s="9">
        <v>44421</v>
      </c>
      <c r="G15" s="12">
        <v>440000</v>
      </c>
      <c r="H15" s="12">
        <v>14765</v>
      </c>
      <c r="I15" s="8" t="s">
        <v>14</v>
      </c>
      <c r="J15" s="8" t="s">
        <v>13</v>
      </c>
      <c r="K15" s="8" t="s">
        <v>15</v>
      </c>
      <c r="L15" s="3" t="s">
        <v>17</v>
      </c>
    </row>
    <row r="16" spans="1:12" x14ac:dyDescent="0.35">
      <c r="A16" s="3">
        <v>31886736</v>
      </c>
      <c r="B16" s="3" t="s">
        <v>11</v>
      </c>
      <c r="C16" s="3" t="s">
        <v>12</v>
      </c>
      <c r="D16" s="10">
        <v>142</v>
      </c>
      <c r="E16" s="11">
        <v>44414</v>
      </c>
      <c r="F16" s="9">
        <v>44421</v>
      </c>
      <c r="G16" s="12">
        <v>80000</v>
      </c>
      <c r="H16" s="12">
        <v>5300</v>
      </c>
      <c r="I16" s="8" t="s">
        <v>14</v>
      </c>
      <c r="J16" s="8" t="s">
        <v>13</v>
      </c>
      <c r="K16" s="8" t="s">
        <v>15</v>
      </c>
      <c r="L16" s="3" t="s">
        <v>17</v>
      </c>
    </row>
    <row r="17" spans="1:12" x14ac:dyDescent="0.35">
      <c r="A17" s="3">
        <v>31886736</v>
      </c>
      <c r="B17" s="3" t="s">
        <v>11</v>
      </c>
      <c r="C17" s="3" t="s">
        <v>12</v>
      </c>
      <c r="D17" s="10">
        <v>154</v>
      </c>
      <c r="E17" s="9">
        <v>44440</v>
      </c>
      <c r="F17" s="9">
        <v>44448</v>
      </c>
      <c r="G17" s="7">
        <v>233200</v>
      </c>
      <c r="H17" s="7">
        <v>52580</v>
      </c>
      <c r="I17" s="8" t="s">
        <v>14</v>
      </c>
      <c r="J17" s="8" t="s">
        <v>13</v>
      </c>
      <c r="K17" s="8" t="s">
        <v>15</v>
      </c>
      <c r="L17" s="3" t="s">
        <v>17</v>
      </c>
    </row>
    <row r="18" spans="1:12" x14ac:dyDescent="0.35">
      <c r="A18" s="3">
        <v>31886736</v>
      </c>
      <c r="B18" s="3" t="s">
        <v>11</v>
      </c>
      <c r="C18" s="3" t="s">
        <v>12</v>
      </c>
      <c r="D18" s="10">
        <v>155</v>
      </c>
      <c r="E18" s="9">
        <v>44441</v>
      </c>
      <c r="F18" s="9">
        <v>44448</v>
      </c>
      <c r="G18" s="7">
        <v>220000</v>
      </c>
      <c r="H18" s="7">
        <v>9900</v>
      </c>
      <c r="I18" s="8" t="s">
        <v>14</v>
      </c>
      <c r="J18" s="8" t="s">
        <v>13</v>
      </c>
      <c r="K18" s="8" t="s">
        <v>15</v>
      </c>
      <c r="L18" s="3" t="s">
        <v>17</v>
      </c>
    </row>
    <row r="19" spans="1:12" x14ac:dyDescent="0.35">
      <c r="A19" s="3">
        <v>31886736</v>
      </c>
      <c r="B19" s="3" t="s">
        <v>11</v>
      </c>
      <c r="C19" s="3" t="s">
        <v>12</v>
      </c>
      <c r="D19" s="10">
        <v>161</v>
      </c>
      <c r="E19" s="9">
        <v>44446</v>
      </c>
      <c r="F19" s="9">
        <v>44446</v>
      </c>
      <c r="G19" s="7">
        <v>3099700</v>
      </c>
      <c r="H19" s="7">
        <v>90030</v>
      </c>
      <c r="I19" s="8" t="s">
        <v>14</v>
      </c>
      <c r="J19" s="8" t="s">
        <v>13</v>
      </c>
      <c r="K19" s="8" t="s">
        <v>15</v>
      </c>
      <c r="L19" s="3" t="s">
        <v>17</v>
      </c>
    </row>
    <row r="20" spans="1:12" x14ac:dyDescent="0.35">
      <c r="A20" s="3">
        <v>31886736</v>
      </c>
      <c r="B20" s="3" t="s">
        <v>11</v>
      </c>
      <c r="C20" s="3" t="s">
        <v>12</v>
      </c>
      <c r="D20" s="10">
        <v>178</v>
      </c>
      <c r="E20" s="9">
        <v>44505</v>
      </c>
      <c r="F20" s="9">
        <v>44505</v>
      </c>
      <c r="G20" s="7">
        <v>233200</v>
      </c>
      <c r="H20" s="7">
        <v>34580</v>
      </c>
      <c r="I20" s="8" t="s">
        <v>14</v>
      </c>
      <c r="J20" s="8" t="s">
        <v>13</v>
      </c>
      <c r="K20" s="8" t="s">
        <v>15</v>
      </c>
      <c r="L20" s="3" t="s">
        <v>17</v>
      </c>
    </row>
    <row r="21" spans="1:12" x14ac:dyDescent="0.35">
      <c r="A21" s="3">
        <v>31886736</v>
      </c>
      <c r="B21" s="3" t="s">
        <v>11</v>
      </c>
      <c r="C21" s="3" t="s">
        <v>12</v>
      </c>
      <c r="D21" s="3">
        <v>214</v>
      </c>
      <c r="E21" s="9">
        <v>44622</v>
      </c>
      <c r="F21" s="9">
        <v>44624</v>
      </c>
      <c r="G21" s="7">
        <v>4644000</v>
      </c>
      <c r="H21" s="7">
        <v>4644000</v>
      </c>
      <c r="I21" s="8" t="s">
        <v>14</v>
      </c>
      <c r="J21" s="8" t="s">
        <v>13</v>
      </c>
      <c r="K21" s="8" t="s">
        <v>15</v>
      </c>
      <c r="L21" s="3" t="s">
        <v>17</v>
      </c>
    </row>
    <row r="22" spans="1:12" x14ac:dyDescent="0.35">
      <c r="A22" s="3">
        <v>31886736</v>
      </c>
      <c r="B22" s="3" t="s">
        <v>11</v>
      </c>
      <c r="C22" s="3" t="s">
        <v>12</v>
      </c>
      <c r="D22" s="3">
        <v>215</v>
      </c>
      <c r="E22" s="9">
        <v>44622</v>
      </c>
      <c r="F22" s="9">
        <v>44624</v>
      </c>
      <c r="G22" s="7">
        <v>185800</v>
      </c>
      <c r="H22" s="7">
        <v>185800</v>
      </c>
      <c r="I22" s="8" t="s">
        <v>14</v>
      </c>
      <c r="J22" s="8" t="s">
        <v>13</v>
      </c>
      <c r="K22" s="8" t="s">
        <v>15</v>
      </c>
      <c r="L22" s="3" t="s">
        <v>17</v>
      </c>
    </row>
    <row r="23" spans="1:12" x14ac:dyDescent="0.35">
      <c r="A23" s="3">
        <v>31886736</v>
      </c>
      <c r="B23" s="3" t="s">
        <v>11</v>
      </c>
      <c r="C23" s="3" t="s">
        <v>12</v>
      </c>
      <c r="D23" s="3">
        <v>216</v>
      </c>
      <c r="E23" s="9">
        <v>44622</v>
      </c>
      <c r="F23" s="9">
        <v>44624</v>
      </c>
      <c r="G23" s="7">
        <v>500000</v>
      </c>
      <c r="H23" s="7">
        <v>5000</v>
      </c>
      <c r="I23" s="8" t="s">
        <v>14</v>
      </c>
      <c r="J23" s="8" t="s">
        <v>13</v>
      </c>
      <c r="K23" s="8" t="s">
        <v>15</v>
      </c>
      <c r="L23" s="3" t="s">
        <v>17</v>
      </c>
    </row>
    <row r="24" spans="1:12" x14ac:dyDescent="0.35">
      <c r="A24" s="3">
        <v>31886736</v>
      </c>
      <c r="B24" s="3" t="s">
        <v>11</v>
      </c>
      <c r="C24" s="3" t="s">
        <v>12</v>
      </c>
      <c r="D24" s="3">
        <v>217</v>
      </c>
      <c r="E24" s="9">
        <v>44622</v>
      </c>
      <c r="F24" s="9">
        <v>44624</v>
      </c>
      <c r="G24" s="7">
        <v>304000</v>
      </c>
      <c r="H24" s="7">
        <v>105768</v>
      </c>
      <c r="I24" s="8" t="s">
        <v>14</v>
      </c>
      <c r="J24" s="8" t="s">
        <v>13</v>
      </c>
      <c r="K24" s="8" t="s">
        <v>15</v>
      </c>
      <c r="L24" s="3" t="s">
        <v>17</v>
      </c>
    </row>
    <row r="25" spans="1:12" x14ac:dyDescent="0.35">
      <c r="A25" s="3">
        <v>31886736</v>
      </c>
      <c r="B25" s="3" t="s">
        <v>11</v>
      </c>
      <c r="C25" s="3" t="s">
        <v>12</v>
      </c>
      <c r="D25" s="3">
        <v>218</v>
      </c>
      <c r="E25" s="9">
        <v>44622</v>
      </c>
      <c r="F25" s="9">
        <v>44624</v>
      </c>
      <c r="G25" s="7">
        <v>220000</v>
      </c>
      <c r="H25" s="7">
        <v>126981</v>
      </c>
      <c r="I25" s="8" t="s">
        <v>14</v>
      </c>
      <c r="J25" s="8" t="s">
        <v>13</v>
      </c>
      <c r="K25" s="8" t="s">
        <v>15</v>
      </c>
      <c r="L25" s="3" t="s">
        <v>17</v>
      </c>
    </row>
    <row r="26" spans="1:12" x14ac:dyDescent="0.35">
      <c r="A26" s="3">
        <v>31886736</v>
      </c>
      <c r="B26" s="3" t="s">
        <v>11</v>
      </c>
      <c r="C26" s="3" t="s">
        <v>12</v>
      </c>
      <c r="D26" s="3">
        <v>230</v>
      </c>
      <c r="E26" s="9">
        <v>44652</v>
      </c>
      <c r="F26" s="9">
        <v>44660</v>
      </c>
      <c r="G26" s="7">
        <v>240900</v>
      </c>
      <c r="H26" s="7">
        <v>97026</v>
      </c>
      <c r="I26" s="8" t="s">
        <v>14</v>
      </c>
      <c r="J26" s="8" t="s">
        <v>13</v>
      </c>
      <c r="K26" s="8" t="s">
        <v>15</v>
      </c>
      <c r="L26" s="3" t="s">
        <v>17</v>
      </c>
    </row>
    <row r="27" spans="1:12" x14ac:dyDescent="0.35">
      <c r="A27" s="3">
        <v>31886736</v>
      </c>
      <c r="B27" s="3" t="s">
        <v>11</v>
      </c>
      <c r="C27" s="3" t="s">
        <v>12</v>
      </c>
      <c r="D27" s="3">
        <v>232</v>
      </c>
      <c r="E27" s="9">
        <v>44652</v>
      </c>
      <c r="F27" s="9">
        <v>44660</v>
      </c>
      <c r="G27" s="7">
        <v>3888700</v>
      </c>
      <c r="H27" s="7">
        <v>3888700</v>
      </c>
      <c r="I27" s="8" t="s">
        <v>14</v>
      </c>
      <c r="J27" s="8" t="s">
        <v>13</v>
      </c>
      <c r="K27" s="8" t="s">
        <v>15</v>
      </c>
      <c r="L27" s="3" t="s">
        <v>17</v>
      </c>
    </row>
    <row r="28" spans="1:12" x14ac:dyDescent="0.35">
      <c r="A28" s="3">
        <v>31886736</v>
      </c>
      <c r="B28" s="3" t="s">
        <v>11</v>
      </c>
      <c r="C28" s="3" t="s">
        <v>12</v>
      </c>
      <c r="D28" s="3">
        <v>233</v>
      </c>
      <c r="E28" s="9">
        <v>44652</v>
      </c>
      <c r="F28" s="9">
        <v>44660</v>
      </c>
      <c r="G28" s="7">
        <v>192100</v>
      </c>
      <c r="H28" s="7">
        <v>192100</v>
      </c>
      <c r="I28" s="8" t="s">
        <v>14</v>
      </c>
      <c r="J28" s="8" t="s">
        <v>13</v>
      </c>
      <c r="K28" s="8" t="s">
        <v>15</v>
      </c>
      <c r="L28" s="3" t="s">
        <v>17</v>
      </c>
    </row>
    <row r="29" spans="1:12" x14ac:dyDescent="0.35">
      <c r="A29" s="3">
        <v>31886736</v>
      </c>
      <c r="B29" s="3" t="s">
        <v>11</v>
      </c>
      <c r="C29" s="3" t="s">
        <v>12</v>
      </c>
      <c r="D29" s="3">
        <v>234</v>
      </c>
      <c r="E29" s="9">
        <v>44652</v>
      </c>
      <c r="F29" s="9">
        <v>44660</v>
      </c>
      <c r="G29" s="7">
        <v>180000</v>
      </c>
      <c r="H29" s="7">
        <v>180000</v>
      </c>
      <c r="I29" s="8" t="s">
        <v>14</v>
      </c>
      <c r="J29" s="8" t="s">
        <v>13</v>
      </c>
      <c r="K29" s="8" t="s">
        <v>15</v>
      </c>
      <c r="L29" s="3" t="s">
        <v>17</v>
      </c>
    </row>
    <row r="30" spans="1:12" x14ac:dyDescent="0.35">
      <c r="A30" s="3">
        <v>31886736</v>
      </c>
      <c r="B30" s="3" t="s">
        <v>11</v>
      </c>
      <c r="C30" s="3" t="s">
        <v>12</v>
      </c>
      <c r="D30" s="3">
        <v>235</v>
      </c>
      <c r="E30" s="9">
        <v>44652</v>
      </c>
      <c r="F30" s="9">
        <v>44660</v>
      </c>
      <c r="G30" s="7">
        <v>180000</v>
      </c>
      <c r="H30" s="7">
        <v>180000</v>
      </c>
      <c r="I30" s="8" t="s">
        <v>14</v>
      </c>
      <c r="J30" s="8" t="s">
        <v>13</v>
      </c>
      <c r="K30" s="8" t="s">
        <v>15</v>
      </c>
      <c r="L30" s="3" t="s">
        <v>17</v>
      </c>
    </row>
    <row r="31" spans="1:12" x14ac:dyDescent="0.35">
      <c r="A31" s="3">
        <v>31886736</v>
      </c>
      <c r="B31" s="3" t="s">
        <v>11</v>
      </c>
      <c r="C31" s="3" t="s">
        <v>12</v>
      </c>
      <c r="D31" s="3">
        <v>237</v>
      </c>
      <c r="E31" s="9">
        <v>44652</v>
      </c>
      <c r="F31" s="9">
        <v>44660</v>
      </c>
      <c r="G31" s="7">
        <v>192100</v>
      </c>
      <c r="H31" s="7">
        <v>192100</v>
      </c>
      <c r="I31" s="8" t="s">
        <v>14</v>
      </c>
      <c r="J31" s="8" t="s">
        <v>13</v>
      </c>
      <c r="K31" s="8" t="s">
        <v>15</v>
      </c>
      <c r="L31" s="3" t="s">
        <v>17</v>
      </c>
    </row>
    <row r="32" spans="1:12" x14ac:dyDescent="0.35">
      <c r="A32" s="3">
        <v>31886736</v>
      </c>
      <c r="B32" s="3" t="s">
        <v>11</v>
      </c>
      <c r="C32" s="3" t="s">
        <v>12</v>
      </c>
      <c r="D32" s="3">
        <v>243</v>
      </c>
      <c r="E32" s="9">
        <v>44683</v>
      </c>
      <c r="F32" s="9">
        <v>44685</v>
      </c>
      <c r="G32" s="7">
        <v>191400</v>
      </c>
      <c r="H32" s="7">
        <v>191400</v>
      </c>
      <c r="I32" s="8" t="s">
        <v>14</v>
      </c>
      <c r="J32" s="8" t="s">
        <v>13</v>
      </c>
      <c r="K32" s="8" t="s">
        <v>15</v>
      </c>
      <c r="L32" s="3" t="s">
        <v>17</v>
      </c>
    </row>
    <row r="33" spans="1:12" x14ac:dyDescent="0.35">
      <c r="A33" s="3">
        <v>31886736</v>
      </c>
      <c r="B33" s="3" t="s">
        <v>11</v>
      </c>
      <c r="C33" s="3" t="s">
        <v>12</v>
      </c>
      <c r="D33" s="3">
        <v>244</v>
      </c>
      <c r="E33" s="9">
        <v>44683</v>
      </c>
      <c r="F33" s="9">
        <v>44685</v>
      </c>
      <c r="G33" s="7">
        <v>191400</v>
      </c>
      <c r="H33" s="7">
        <v>191400</v>
      </c>
      <c r="I33" s="8" t="s">
        <v>14</v>
      </c>
      <c r="J33" s="8" t="s">
        <v>13</v>
      </c>
      <c r="K33" s="8" t="s">
        <v>15</v>
      </c>
      <c r="L33" s="3" t="s">
        <v>17</v>
      </c>
    </row>
    <row r="34" spans="1:12" x14ac:dyDescent="0.35">
      <c r="A34" s="3">
        <v>31886736</v>
      </c>
      <c r="B34" s="3" t="s">
        <v>11</v>
      </c>
      <c r="C34" s="3" t="s">
        <v>12</v>
      </c>
      <c r="D34" s="3">
        <v>245</v>
      </c>
      <c r="E34" s="9">
        <v>44683</v>
      </c>
      <c r="F34" s="9">
        <v>44685</v>
      </c>
      <c r="G34" s="7">
        <v>191400</v>
      </c>
      <c r="H34" s="7">
        <v>191400</v>
      </c>
      <c r="I34" s="8" t="s">
        <v>14</v>
      </c>
      <c r="J34" s="8" t="s">
        <v>13</v>
      </c>
      <c r="K34" s="8" t="s">
        <v>15</v>
      </c>
      <c r="L34" s="3" t="s">
        <v>17</v>
      </c>
    </row>
    <row r="35" spans="1:12" x14ac:dyDescent="0.35">
      <c r="A35" s="3">
        <v>31886736</v>
      </c>
      <c r="B35" s="3" t="s">
        <v>11</v>
      </c>
      <c r="C35" s="3" t="s">
        <v>12</v>
      </c>
      <c r="D35" s="3">
        <v>258</v>
      </c>
      <c r="E35" s="9">
        <v>44721</v>
      </c>
      <c r="F35" s="9">
        <v>44722</v>
      </c>
      <c r="G35" s="7">
        <v>4418800</v>
      </c>
      <c r="H35" s="7">
        <v>422650</v>
      </c>
      <c r="I35" s="8" t="s">
        <v>14</v>
      </c>
      <c r="J35" s="8" t="s">
        <v>13</v>
      </c>
      <c r="K35" s="8" t="s">
        <v>15</v>
      </c>
      <c r="L35" s="3" t="s">
        <v>17</v>
      </c>
    </row>
    <row r="36" spans="1:12" x14ac:dyDescent="0.35">
      <c r="A36" s="3">
        <v>31886736</v>
      </c>
      <c r="B36" s="3" t="s">
        <v>11</v>
      </c>
      <c r="C36" s="3" t="s">
        <v>12</v>
      </c>
      <c r="D36" s="3">
        <v>285</v>
      </c>
      <c r="E36" s="9">
        <v>44784</v>
      </c>
      <c r="F36" s="9">
        <v>44810</v>
      </c>
      <c r="G36" s="7">
        <v>1170000</v>
      </c>
      <c r="H36" s="7">
        <v>312224</v>
      </c>
      <c r="I36" s="8" t="s">
        <v>14</v>
      </c>
      <c r="J36" s="8" t="s">
        <v>13</v>
      </c>
      <c r="K36" s="8" t="s">
        <v>15</v>
      </c>
      <c r="L36" s="3" t="s">
        <v>17</v>
      </c>
    </row>
    <row r="37" spans="1:12" x14ac:dyDescent="0.35">
      <c r="A37" s="3">
        <v>31886736</v>
      </c>
      <c r="B37" s="3" t="s">
        <v>11</v>
      </c>
      <c r="C37" s="3" t="s">
        <v>12</v>
      </c>
      <c r="D37" s="3">
        <v>295</v>
      </c>
      <c r="E37" s="9">
        <v>44784</v>
      </c>
      <c r="F37" s="9">
        <v>44810</v>
      </c>
      <c r="G37" s="7">
        <v>6414800</v>
      </c>
      <c r="H37" s="7">
        <v>92820</v>
      </c>
      <c r="I37" s="8" t="s">
        <v>14</v>
      </c>
      <c r="J37" s="8" t="s">
        <v>13</v>
      </c>
      <c r="K37" s="8" t="s">
        <v>15</v>
      </c>
      <c r="L37" s="3" t="s">
        <v>17</v>
      </c>
    </row>
    <row r="38" spans="1:12" x14ac:dyDescent="0.35">
      <c r="A38" s="3">
        <v>31886736</v>
      </c>
      <c r="B38" s="3" t="s">
        <v>11</v>
      </c>
      <c r="C38" s="3" t="s">
        <v>12</v>
      </c>
      <c r="D38" s="3">
        <v>299</v>
      </c>
      <c r="E38" s="9">
        <v>44809</v>
      </c>
      <c r="F38" s="9">
        <v>44810</v>
      </c>
      <c r="G38" s="7">
        <v>810000</v>
      </c>
      <c r="H38" s="6">
        <v>21968</v>
      </c>
      <c r="I38" s="8" t="s">
        <v>14</v>
      </c>
      <c r="J38" s="8" t="s">
        <v>13</v>
      </c>
      <c r="K38" s="8" t="s">
        <v>15</v>
      </c>
      <c r="L38" s="3" t="s">
        <v>17</v>
      </c>
    </row>
    <row r="39" spans="1:12" x14ac:dyDescent="0.35">
      <c r="A39" s="3">
        <v>31886736</v>
      </c>
      <c r="B39" s="3" t="s">
        <v>11</v>
      </c>
      <c r="C39" s="3" t="s">
        <v>12</v>
      </c>
      <c r="D39" s="3">
        <v>306</v>
      </c>
      <c r="E39" s="9">
        <v>44810</v>
      </c>
      <c r="F39" s="9">
        <v>44810</v>
      </c>
      <c r="G39" s="7">
        <v>3109900</v>
      </c>
      <c r="H39" s="7">
        <v>94010</v>
      </c>
      <c r="I39" s="8" t="s">
        <v>14</v>
      </c>
      <c r="J39" s="8" t="s">
        <v>13</v>
      </c>
      <c r="K39" s="8" t="s">
        <v>15</v>
      </c>
      <c r="L39" s="3" t="s">
        <v>17</v>
      </c>
    </row>
    <row r="40" spans="1:12" x14ac:dyDescent="0.35">
      <c r="A40" s="3">
        <v>31886736</v>
      </c>
      <c r="B40" s="3" t="s">
        <v>11</v>
      </c>
      <c r="C40" s="3" t="s">
        <v>12</v>
      </c>
      <c r="D40" s="3">
        <v>323</v>
      </c>
      <c r="E40" s="9">
        <v>44841</v>
      </c>
      <c r="F40" s="9">
        <v>44845</v>
      </c>
      <c r="G40" s="7">
        <v>216300</v>
      </c>
      <c r="H40" s="7">
        <v>22410</v>
      </c>
      <c r="I40" s="8" t="s">
        <v>14</v>
      </c>
      <c r="J40" s="8" t="s">
        <v>13</v>
      </c>
      <c r="K40" s="8" t="s">
        <v>15</v>
      </c>
      <c r="L40" s="3" t="s">
        <v>17</v>
      </c>
    </row>
    <row r="41" spans="1:12" x14ac:dyDescent="0.35">
      <c r="A41" s="3">
        <v>31886736</v>
      </c>
      <c r="B41" s="3" t="s">
        <v>11</v>
      </c>
      <c r="C41" s="3" t="s">
        <v>12</v>
      </c>
      <c r="D41" s="3">
        <v>328</v>
      </c>
      <c r="E41" s="9">
        <v>44845</v>
      </c>
      <c r="F41" s="9">
        <v>44845</v>
      </c>
      <c r="G41" s="7">
        <v>3968800</v>
      </c>
      <c r="H41" s="7">
        <v>24770</v>
      </c>
      <c r="I41" s="8" t="s">
        <v>14</v>
      </c>
      <c r="J41" s="8" t="s">
        <v>13</v>
      </c>
      <c r="K41" s="8" t="s">
        <v>15</v>
      </c>
      <c r="L41" s="3" t="s">
        <v>17</v>
      </c>
    </row>
    <row r="42" spans="1:12" x14ac:dyDescent="0.35">
      <c r="A42" s="3">
        <v>31886736</v>
      </c>
      <c r="B42" s="3" t="s">
        <v>11</v>
      </c>
      <c r="C42" s="3" t="s">
        <v>12</v>
      </c>
      <c r="D42" s="3">
        <v>348</v>
      </c>
      <c r="E42" s="9">
        <v>44900</v>
      </c>
      <c r="F42" s="9">
        <v>44908</v>
      </c>
      <c r="G42" s="7">
        <v>540000</v>
      </c>
      <c r="H42" s="7">
        <v>20156</v>
      </c>
      <c r="I42" s="8" t="s">
        <v>14</v>
      </c>
      <c r="J42" s="8" t="s">
        <v>13</v>
      </c>
      <c r="K42" s="8" t="s">
        <v>15</v>
      </c>
      <c r="L42" s="3" t="s">
        <v>17</v>
      </c>
    </row>
    <row r="43" spans="1:12" x14ac:dyDescent="0.35">
      <c r="A43" s="3">
        <v>31886736</v>
      </c>
      <c r="B43" s="3" t="s">
        <v>11</v>
      </c>
      <c r="C43" s="3" t="s">
        <v>12</v>
      </c>
      <c r="D43" s="3">
        <v>378</v>
      </c>
      <c r="E43" s="9">
        <v>44959</v>
      </c>
      <c r="F43" s="9">
        <v>44960</v>
      </c>
      <c r="G43" s="13">
        <v>630000</v>
      </c>
      <c r="H43" s="13">
        <v>17630</v>
      </c>
      <c r="I43" s="8" t="s">
        <v>14</v>
      </c>
      <c r="J43" s="8" t="s">
        <v>13</v>
      </c>
      <c r="K43" s="8" t="s">
        <v>15</v>
      </c>
      <c r="L43" s="3" t="s">
        <v>17</v>
      </c>
    </row>
    <row r="44" spans="1:12" x14ac:dyDescent="0.35">
      <c r="A44" s="3">
        <v>31886736</v>
      </c>
      <c r="B44" s="3" t="s">
        <v>11</v>
      </c>
      <c r="C44" s="3" t="s">
        <v>12</v>
      </c>
      <c r="D44" s="3">
        <v>386</v>
      </c>
      <c r="E44" s="9">
        <v>44986</v>
      </c>
      <c r="F44" s="9">
        <v>44987</v>
      </c>
      <c r="G44" s="7">
        <v>1890000</v>
      </c>
      <c r="H44" s="7">
        <v>347586</v>
      </c>
      <c r="I44" s="8" t="s">
        <v>14</v>
      </c>
      <c r="J44" s="8" t="s">
        <v>13</v>
      </c>
      <c r="K44" s="8" t="s">
        <v>15</v>
      </c>
      <c r="L44" s="3" t="s">
        <v>17</v>
      </c>
    </row>
    <row r="45" spans="1:12" x14ac:dyDescent="0.35">
      <c r="A45" s="3">
        <v>31886736</v>
      </c>
      <c r="B45" s="3" t="s">
        <v>11</v>
      </c>
      <c r="C45" s="3" t="s">
        <v>12</v>
      </c>
      <c r="D45" s="3">
        <v>388</v>
      </c>
      <c r="E45" s="9">
        <v>44987</v>
      </c>
      <c r="F45" s="9">
        <v>44987</v>
      </c>
      <c r="G45" s="7">
        <v>216300</v>
      </c>
      <c r="H45" s="7">
        <v>24900</v>
      </c>
      <c r="I45" s="8" t="s">
        <v>14</v>
      </c>
      <c r="J45" s="8" t="s">
        <v>13</v>
      </c>
      <c r="K45" s="8" t="s">
        <v>15</v>
      </c>
      <c r="L45" s="3" t="s">
        <v>17</v>
      </c>
    </row>
    <row r="46" spans="1:12" x14ac:dyDescent="0.35">
      <c r="A46" s="3">
        <v>31886736</v>
      </c>
      <c r="B46" s="3" t="s">
        <v>11</v>
      </c>
      <c r="C46" s="3" t="s">
        <v>12</v>
      </c>
      <c r="D46" s="3">
        <v>422</v>
      </c>
      <c r="E46" s="9">
        <v>45049</v>
      </c>
      <c r="F46" s="9">
        <v>45049</v>
      </c>
      <c r="G46" s="6">
        <v>191400</v>
      </c>
      <c r="H46" s="6">
        <v>191400</v>
      </c>
      <c r="I46" s="8" t="s">
        <v>14</v>
      </c>
      <c r="J46" s="8" t="s">
        <v>13</v>
      </c>
      <c r="K46" s="8" t="s">
        <v>15</v>
      </c>
      <c r="L46" s="3" t="s">
        <v>17</v>
      </c>
    </row>
    <row r="47" spans="1:12" x14ac:dyDescent="0.35">
      <c r="A47" s="3">
        <v>31886736</v>
      </c>
      <c r="B47" s="3" t="s">
        <v>11</v>
      </c>
      <c r="C47" s="3" t="s">
        <v>12</v>
      </c>
      <c r="D47" s="3">
        <v>434</v>
      </c>
      <c r="E47" s="9">
        <v>45079</v>
      </c>
      <c r="F47" s="9">
        <v>45079</v>
      </c>
      <c r="G47" s="7">
        <v>352000</v>
      </c>
      <c r="H47" s="7">
        <v>352000</v>
      </c>
      <c r="I47" s="8" t="s">
        <v>14</v>
      </c>
      <c r="J47" s="8" t="s">
        <v>13</v>
      </c>
      <c r="K47" s="8" t="s">
        <v>15</v>
      </c>
      <c r="L47" s="3" t="s">
        <v>17</v>
      </c>
    </row>
    <row r="48" spans="1:12" x14ac:dyDescent="0.35">
      <c r="A48" s="3">
        <v>31886736</v>
      </c>
      <c r="B48" s="3" t="s">
        <v>11</v>
      </c>
      <c r="C48" s="3" t="s">
        <v>12</v>
      </c>
      <c r="D48" s="3">
        <v>435</v>
      </c>
      <c r="E48" s="9">
        <v>45079</v>
      </c>
      <c r="F48" s="9">
        <v>45079</v>
      </c>
      <c r="G48" s="7">
        <v>226600</v>
      </c>
      <c r="H48" s="7">
        <v>226600</v>
      </c>
      <c r="I48" s="8" t="s">
        <v>14</v>
      </c>
      <c r="J48" s="8" t="s">
        <v>13</v>
      </c>
      <c r="K48" s="8" t="s">
        <v>15</v>
      </c>
      <c r="L48" s="3" t="s">
        <v>17</v>
      </c>
    </row>
    <row r="49" spans="1:12" x14ac:dyDescent="0.35">
      <c r="A49" s="3">
        <v>31886736</v>
      </c>
      <c r="B49" s="3" t="s">
        <v>11</v>
      </c>
      <c r="C49" s="3" t="s">
        <v>12</v>
      </c>
      <c r="D49" s="3">
        <v>436</v>
      </c>
      <c r="E49" s="9">
        <v>45079</v>
      </c>
      <c r="F49" s="9">
        <v>45079</v>
      </c>
      <c r="G49" s="7">
        <v>216300</v>
      </c>
      <c r="H49" s="7">
        <v>216300</v>
      </c>
      <c r="I49" s="8" t="s">
        <v>14</v>
      </c>
      <c r="J49" s="8" t="s">
        <v>13</v>
      </c>
      <c r="K49" s="8" t="s">
        <v>15</v>
      </c>
      <c r="L49" s="3" t="s">
        <v>17</v>
      </c>
    </row>
    <row r="50" spans="1:12" x14ac:dyDescent="0.35">
      <c r="A50" s="3">
        <v>31886736</v>
      </c>
      <c r="B50" s="3" t="s">
        <v>11</v>
      </c>
      <c r="C50" s="3" t="s">
        <v>12</v>
      </c>
      <c r="D50" s="3">
        <v>438</v>
      </c>
      <c r="E50" s="9">
        <v>45079</v>
      </c>
      <c r="F50" s="9">
        <v>45079</v>
      </c>
      <c r="G50" s="7">
        <v>191400</v>
      </c>
      <c r="H50" s="7">
        <v>191400</v>
      </c>
      <c r="I50" s="8" t="s">
        <v>14</v>
      </c>
      <c r="J50" s="8" t="s">
        <v>13</v>
      </c>
      <c r="K50" s="8" t="s">
        <v>15</v>
      </c>
      <c r="L50" s="3" t="s">
        <v>17</v>
      </c>
    </row>
    <row r="51" spans="1:12" x14ac:dyDescent="0.35">
      <c r="A51" s="3">
        <v>31886736</v>
      </c>
      <c r="B51" s="3" t="s">
        <v>11</v>
      </c>
      <c r="C51" s="3" t="s">
        <v>12</v>
      </c>
      <c r="D51" s="3">
        <v>439</v>
      </c>
      <c r="E51" s="9">
        <v>45079</v>
      </c>
      <c r="F51" s="9">
        <v>45079</v>
      </c>
      <c r="G51" s="7">
        <v>191400</v>
      </c>
      <c r="H51" s="7">
        <v>191400</v>
      </c>
      <c r="I51" s="8" t="s">
        <v>14</v>
      </c>
      <c r="J51" s="8" t="s">
        <v>13</v>
      </c>
      <c r="K51" s="8" t="s">
        <v>15</v>
      </c>
      <c r="L51" s="3" t="s">
        <v>17</v>
      </c>
    </row>
    <row r="52" spans="1:12" x14ac:dyDescent="0.35">
      <c r="A52" s="3">
        <v>31886736</v>
      </c>
      <c r="B52" s="3" t="s">
        <v>11</v>
      </c>
      <c r="C52" s="3" t="s">
        <v>12</v>
      </c>
      <c r="D52" s="3">
        <v>440</v>
      </c>
      <c r="E52" s="9">
        <v>45079</v>
      </c>
      <c r="F52" s="9">
        <v>45079</v>
      </c>
      <c r="G52" s="7">
        <v>226600</v>
      </c>
      <c r="H52" s="7">
        <v>226600</v>
      </c>
      <c r="I52" s="8" t="s">
        <v>14</v>
      </c>
      <c r="J52" s="8" t="s">
        <v>13</v>
      </c>
      <c r="K52" s="8" t="s">
        <v>15</v>
      </c>
      <c r="L52" s="3" t="s">
        <v>17</v>
      </c>
    </row>
    <row r="53" spans="1:12" x14ac:dyDescent="0.35">
      <c r="A53" s="3">
        <v>31886736</v>
      </c>
      <c r="B53" s="3" t="s">
        <v>11</v>
      </c>
      <c r="C53" s="3" t="s">
        <v>12</v>
      </c>
      <c r="D53" s="3">
        <v>441</v>
      </c>
      <c r="E53" s="9">
        <v>45079</v>
      </c>
      <c r="F53" s="9">
        <v>45079</v>
      </c>
      <c r="G53" s="7">
        <v>191400</v>
      </c>
      <c r="H53" s="7">
        <v>191400</v>
      </c>
      <c r="I53" s="8" t="s">
        <v>14</v>
      </c>
      <c r="J53" s="8" t="s">
        <v>13</v>
      </c>
      <c r="K53" s="8" t="s">
        <v>15</v>
      </c>
      <c r="L53" s="3" t="s">
        <v>17</v>
      </c>
    </row>
    <row r="54" spans="1:12" x14ac:dyDescent="0.35">
      <c r="A54" s="3">
        <v>31886736</v>
      </c>
      <c r="B54" s="3" t="s">
        <v>11</v>
      </c>
      <c r="C54" s="3" t="s">
        <v>12</v>
      </c>
      <c r="D54" s="3">
        <v>442</v>
      </c>
      <c r="E54" s="9">
        <v>45079</v>
      </c>
      <c r="F54" s="9">
        <v>45079</v>
      </c>
      <c r="G54" s="7">
        <v>191400</v>
      </c>
      <c r="H54" s="7">
        <v>191400</v>
      </c>
      <c r="I54" s="8" t="s">
        <v>14</v>
      </c>
      <c r="J54" s="8" t="s">
        <v>13</v>
      </c>
      <c r="K54" s="8" t="s">
        <v>15</v>
      </c>
      <c r="L54" s="3" t="s">
        <v>17</v>
      </c>
    </row>
    <row r="55" spans="1:12" x14ac:dyDescent="0.35">
      <c r="A55" s="3">
        <v>31886736</v>
      </c>
      <c r="B55" s="3" t="s">
        <v>11</v>
      </c>
      <c r="C55" s="3" t="s">
        <v>12</v>
      </c>
      <c r="D55" s="3">
        <v>443</v>
      </c>
      <c r="E55" s="9">
        <v>45082</v>
      </c>
      <c r="F55" s="9">
        <v>45082</v>
      </c>
      <c r="G55" s="7">
        <v>6103700</v>
      </c>
      <c r="H55" s="7">
        <v>6103700</v>
      </c>
      <c r="I55" s="8" t="s">
        <v>14</v>
      </c>
      <c r="J55" s="8" t="s">
        <v>13</v>
      </c>
      <c r="K55" s="8" t="s">
        <v>15</v>
      </c>
      <c r="L55" s="3" t="s">
        <v>17</v>
      </c>
    </row>
    <row r="56" spans="1:12" x14ac:dyDescent="0.35">
      <c r="A56" s="16">
        <v>31886736</v>
      </c>
      <c r="B56" s="3" t="s">
        <v>11</v>
      </c>
      <c r="C56" s="3" t="s">
        <v>12</v>
      </c>
      <c r="D56" s="3">
        <v>588</v>
      </c>
      <c r="E56" s="9">
        <v>45386</v>
      </c>
      <c r="F56" s="9">
        <v>45386</v>
      </c>
      <c r="G56" s="14">
        <v>3757620</v>
      </c>
      <c r="H56" s="6">
        <v>3757620</v>
      </c>
      <c r="I56" s="8" t="s">
        <v>14</v>
      </c>
      <c r="J56" s="8" t="s">
        <v>13</v>
      </c>
      <c r="K56" s="8" t="s">
        <v>15</v>
      </c>
      <c r="L56" s="3" t="s">
        <v>17</v>
      </c>
    </row>
    <row r="57" spans="1:12" x14ac:dyDescent="0.35">
      <c r="A57" s="16">
        <v>31886736</v>
      </c>
      <c r="B57" s="3" t="s">
        <v>11</v>
      </c>
      <c r="C57" s="3" t="s">
        <v>12</v>
      </c>
      <c r="D57" s="3">
        <v>589</v>
      </c>
      <c r="E57" s="9">
        <v>45386</v>
      </c>
      <c r="F57" s="9">
        <v>45386</v>
      </c>
      <c r="G57" s="6">
        <v>4404500</v>
      </c>
      <c r="H57" s="6">
        <v>4404500</v>
      </c>
      <c r="I57" s="8" t="s">
        <v>14</v>
      </c>
      <c r="J57" s="8" t="s">
        <v>13</v>
      </c>
      <c r="K57" s="8" t="s">
        <v>15</v>
      </c>
      <c r="L57" s="3" t="s">
        <v>17</v>
      </c>
    </row>
    <row r="58" spans="1:12" x14ac:dyDescent="0.35">
      <c r="A58" s="16">
        <v>31886736</v>
      </c>
      <c r="B58" s="3" t="s">
        <v>11</v>
      </c>
      <c r="C58" s="3" t="s">
        <v>12</v>
      </c>
      <c r="D58" s="3">
        <v>590</v>
      </c>
      <c r="E58" s="9">
        <v>45386</v>
      </c>
      <c r="F58" s="9">
        <v>45386</v>
      </c>
      <c r="G58" s="6">
        <v>191425</v>
      </c>
      <c r="H58" s="6">
        <v>191425</v>
      </c>
      <c r="I58" s="8" t="s">
        <v>14</v>
      </c>
      <c r="J58" s="8" t="s">
        <v>13</v>
      </c>
      <c r="K58" s="8" t="s">
        <v>15</v>
      </c>
      <c r="L58" s="3" t="s">
        <v>17</v>
      </c>
    </row>
    <row r="59" spans="1:12" x14ac:dyDescent="0.35">
      <c r="A59" s="16">
        <v>31886736</v>
      </c>
      <c r="B59" s="3" t="s">
        <v>11</v>
      </c>
      <c r="C59" s="3" t="s">
        <v>12</v>
      </c>
      <c r="D59" s="3">
        <v>618</v>
      </c>
      <c r="E59" s="9">
        <v>45476</v>
      </c>
      <c r="F59" s="9">
        <v>45476</v>
      </c>
      <c r="G59" s="6">
        <v>191425</v>
      </c>
      <c r="H59" s="6">
        <v>191425</v>
      </c>
      <c r="I59" s="8" t="s">
        <v>14</v>
      </c>
      <c r="J59" s="8" t="s">
        <v>13</v>
      </c>
      <c r="K59" s="8" t="s">
        <v>15</v>
      </c>
      <c r="L59" s="3" t="s">
        <v>17</v>
      </c>
    </row>
    <row r="60" spans="1:12" x14ac:dyDescent="0.35">
      <c r="A60" s="16">
        <v>31886736</v>
      </c>
      <c r="B60" s="3" t="s">
        <v>11</v>
      </c>
      <c r="C60" s="3" t="s">
        <v>12</v>
      </c>
      <c r="D60" s="3">
        <v>619</v>
      </c>
      <c r="E60" s="9">
        <v>45476</v>
      </c>
      <c r="F60" s="9">
        <v>45476</v>
      </c>
      <c r="G60" s="6">
        <v>191425</v>
      </c>
      <c r="H60" s="6">
        <v>191425</v>
      </c>
      <c r="I60" s="8" t="s">
        <v>14</v>
      </c>
      <c r="J60" s="8" t="s">
        <v>13</v>
      </c>
      <c r="K60" s="8" t="s">
        <v>15</v>
      </c>
      <c r="L60" s="3" t="s">
        <v>17</v>
      </c>
    </row>
    <row r="61" spans="1:12" x14ac:dyDescent="0.35">
      <c r="A61" s="16">
        <v>31886736</v>
      </c>
      <c r="B61" s="3" t="s">
        <v>11</v>
      </c>
      <c r="C61" s="3" t="s">
        <v>12</v>
      </c>
      <c r="D61" s="3">
        <v>620</v>
      </c>
      <c r="E61" s="9">
        <v>45476</v>
      </c>
      <c r="F61" s="9">
        <v>45476</v>
      </c>
      <c r="G61" s="6">
        <v>2119100</v>
      </c>
      <c r="H61" s="6">
        <v>2119100</v>
      </c>
      <c r="I61" s="8" t="s">
        <v>14</v>
      </c>
      <c r="J61" s="8" t="s">
        <v>13</v>
      </c>
      <c r="K61" s="8" t="s">
        <v>15</v>
      </c>
      <c r="L61" s="3" t="s">
        <v>17</v>
      </c>
    </row>
    <row r="62" spans="1:12" x14ac:dyDescent="0.35">
      <c r="A62" s="16">
        <v>31886736</v>
      </c>
      <c r="B62" s="3" t="s">
        <v>11</v>
      </c>
      <c r="C62" s="3" t="s">
        <v>12</v>
      </c>
      <c r="D62" s="3">
        <v>661</v>
      </c>
      <c r="E62" s="9">
        <v>45566</v>
      </c>
      <c r="F62" s="9">
        <v>45568</v>
      </c>
      <c r="G62" s="6">
        <v>216300</v>
      </c>
      <c r="H62" s="6">
        <v>3245</v>
      </c>
      <c r="I62" s="8" t="s">
        <v>14</v>
      </c>
      <c r="J62" s="8" t="s">
        <v>13</v>
      </c>
      <c r="K62" s="8" t="s">
        <v>15</v>
      </c>
      <c r="L62" s="3" t="s">
        <v>17</v>
      </c>
    </row>
    <row r="63" spans="1:12" x14ac:dyDescent="0.35">
      <c r="A63" s="16">
        <v>31886736</v>
      </c>
      <c r="B63" s="3" t="s">
        <v>11</v>
      </c>
      <c r="C63" s="3" t="s">
        <v>12</v>
      </c>
      <c r="D63" s="3">
        <v>673</v>
      </c>
      <c r="E63" s="9">
        <v>45597</v>
      </c>
      <c r="F63" s="9">
        <v>45601</v>
      </c>
      <c r="G63" s="6">
        <v>216300</v>
      </c>
      <c r="H63" s="6">
        <v>216300</v>
      </c>
      <c r="I63" s="8" t="s">
        <v>14</v>
      </c>
      <c r="J63" s="8" t="s">
        <v>13</v>
      </c>
      <c r="K63" s="8" t="s">
        <v>15</v>
      </c>
      <c r="L63" s="3" t="s">
        <v>17</v>
      </c>
    </row>
    <row r="64" spans="1:12" x14ac:dyDescent="0.35">
      <c r="A64" s="16">
        <v>31886736</v>
      </c>
      <c r="B64" s="3" t="s">
        <v>11</v>
      </c>
      <c r="C64" s="3" t="s">
        <v>12</v>
      </c>
      <c r="D64" s="3">
        <v>674</v>
      </c>
      <c r="E64" s="9">
        <v>45597</v>
      </c>
      <c r="F64" s="9">
        <v>45601</v>
      </c>
      <c r="G64" s="6">
        <v>1800000</v>
      </c>
      <c r="H64" s="6">
        <v>1800000</v>
      </c>
      <c r="I64" s="8" t="s">
        <v>14</v>
      </c>
      <c r="J64" s="8" t="s">
        <v>13</v>
      </c>
      <c r="K64" s="8" t="s">
        <v>15</v>
      </c>
      <c r="L64" s="3" t="s">
        <v>17</v>
      </c>
    </row>
    <row r="65" spans="1:12" x14ac:dyDescent="0.35">
      <c r="A65" s="16">
        <v>31886736</v>
      </c>
      <c r="B65" s="3" t="s">
        <v>11</v>
      </c>
      <c r="C65" s="3" t="s">
        <v>12</v>
      </c>
      <c r="D65" s="3">
        <v>742</v>
      </c>
      <c r="E65" s="9">
        <v>45664</v>
      </c>
      <c r="F65" s="9">
        <v>45665</v>
      </c>
      <c r="G65" s="6">
        <v>1530000</v>
      </c>
      <c r="H65" s="6">
        <v>1530000</v>
      </c>
      <c r="I65" s="8" t="s">
        <v>14</v>
      </c>
      <c r="J65" s="8" t="s">
        <v>13</v>
      </c>
      <c r="K65" s="8" t="s">
        <v>15</v>
      </c>
      <c r="L65" s="3" t="s">
        <v>17</v>
      </c>
    </row>
    <row r="66" spans="1:12" x14ac:dyDescent="0.35">
      <c r="A66" s="16">
        <v>31886736</v>
      </c>
      <c r="B66" s="3" t="s">
        <v>11</v>
      </c>
      <c r="C66" s="3" t="s">
        <v>12</v>
      </c>
      <c r="D66" s="3">
        <v>792</v>
      </c>
      <c r="E66" s="9">
        <v>45691</v>
      </c>
      <c r="F66" s="9">
        <v>45691</v>
      </c>
      <c r="G66" s="15">
        <v>720000</v>
      </c>
      <c r="H66" s="15">
        <v>720000</v>
      </c>
      <c r="I66" s="8" t="s">
        <v>14</v>
      </c>
      <c r="J66" s="8" t="s">
        <v>13</v>
      </c>
      <c r="K66" s="8" t="s">
        <v>15</v>
      </c>
      <c r="L66" s="3" t="s">
        <v>17</v>
      </c>
    </row>
    <row r="67" spans="1:12" x14ac:dyDescent="0.35">
      <c r="A67" s="3">
        <v>31886736</v>
      </c>
      <c r="B67" s="3" t="s">
        <v>11</v>
      </c>
      <c r="C67" s="3" t="s">
        <v>12</v>
      </c>
      <c r="D67" s="3">
        <v>803</v>
      </c>
      <c r="E67" s="9">
        <v>45693</v>
      </c>
      <c r="F67" s="9">
        <v>45693</v>
      </c>
      <c r="G67" s="15">
        <v>442600</v>
      </c>
      <c r="H67" s="15">
        <v>442600</v>
      </c>
      <c r="I67" s="8" t="s">
        <v>14</v>
      </c>
      <c r="J67" s="8" t="s">
        <v>13</v>
      </c>
      <c r="K67" s="8" t="s">
        <v>15</v>
      </c>
      <c r="L67" s="3" t="s">
        <v>17</v>
      </c>
    </row>
    <row r="68" spans="1:12" x14ac:dyDescent="0.35">
      <c r="A68" s="3">
        <v>31886736</v>
      </c>
      <c r="B68" s="3" t="s">
        <v>11</v>
      </c>
      <c r="C68" s="3" t="s">
        <v>12</v>
      </c>
      <c r="D68" s="3">
        <v>806</v>
      </c>
      <c r="E68" s="9">
        <v>45694</v>
      </c>
      <c r="F68" s="9">
        <v>45707</v>
      </c>
      <c r="G68" s="15">
        <v>216300</v>
      </c>
      <c r="H68" s="15">
        <v>216300</v>
      </c>
      <c r="I68" s="8" t="s">
        <v>14</v>
      </c>
      <c r="J68" s="8" t="s">
        <v>13</v>
      </c>
      <c r="K68" s="8" t="s">
        <v>15</v>
      </c>
      <c r="L68" s="3" t="s">
        <v>17</v>
      </c>
    </row>
    <row r="69" spans="1:12" x14ac:dyDescent="0.35">
      <c r="A69" s="3">
        <v>31886736</v>
      </c>
      <c r="B69" s="3" t="s">
        <v>11</v>
      </c>
      <c r="C69" s="3" t="s">
        <v>12</v>
      </c>
      <c r="D69" s="3">
        <v>864</v>
      </c>
      <c r="E69" s="9">
        <v>45720</v>
      </c>
      <c r="F69" s="9">
        <v>45720</v>
      </c>
      <c r="G69" s="7">
        <v>216300</v>
      </c>
      <c r="H69" s="7">
        <v>216300</v>
      </c>
      <c r="I69" s="8" t="s">
        <v>14</v>
      </c>
      <c r="J69" s="8" t="s">
        <v>13</v>
      </c>
      <c r="K69" s="8" t="s">
        <v>15</v>
      </c>
      <c r="L69" s="3" t="s">
        <v>17</v>
      </c>
    </row>
    <row r="70" spans="1:12" x14ac:dyDescent="0.35">
      <c r="A70" s="3">
        <v>31886736</v>
      </c>
      <c r="B70" s="3" t="s">
        <v>11</v>
      </c>
      <c r="C70" s="3" t="s">
        <v>12</v>
      </c>
      <c r="D70" s="3">
        <v>865</v>
      </c>
      <c r="E70" s="9">
        <v>45720</v>
      </c>
      <c r="F70" s="9">
        <v>45720</v>
      </c>
      <c r="G70" s="7">
        <v>1620000</v>
      </c>
      <c r="H70" s="7">
        <v>1620000</v>
      </c>
      <c r="I70" s="8" t="s">
        <v>14</v>
      </c>
      <c r="J70" s="8" t="s">
        <v>13</v>
      </c>
      <c r="K70" s="8" t="s">
        <v>15</v>
      </c>
      <c r="L70" s="3" t="s">
        <v>17</v>
      </c>
    </row>
    <row r="71" spans="1:12" x14ac:dyDescent="0.35">
      <c r="A71" s="3">
        <v>31886736</v>
      </c>
      <c r="B71" s="3" t="s">
        <v>11</v>
      </c>
      <c r="C71" s="3" t="s">
        <v>12</v>
      </c>
      <c r="D71" s="3">
        <v>866</v>
      </c>
      <c r="E71" s="9">
        <v>45720</v>
      </c>
      <c r="F71" s="9">
        <v>45720</v>
      </c>
      <c r="G71" s="7">
        <v>320800</v>
      </c>
      <c r="H71" s="7">
        <v>320800</v>
      </c>
      <c r="I71" s="8" t="s">
        <v>14</v>
      </c>
      <c r="J71" s="8" t="s">
        <v>13</v>
      </c>
      <c r="K71" s="8" t="s">
        <v>15</v>
      </c>
      <c r="L71" s="3" t="s">
        <v>17</v>
      </c>
    </row>
    <row r="72" spans="1:12" x14ac:dyDescent="0.35">
      <c r="A72" s="3">
        <v>31886736</v>
      </c>
      <c r="B72" s="3" t="s">
        <v>11</v>
      </c>
      <c r="C72" s="3" t="s">
        <v>12</v>
      </c>
      <c r="D72" s="3">
        <v>867</v>
      </c>
      <c r="E72" s="9">
        <v>45720</v>
      </c>
      <c r="F72" s="9">
        <v>45720</v>
      </c>
      <c r="G72" s="7">
        <v>191425</v>
      </c>
      <c r="H72" s="7">
        <v>191425</v>
      </c>
      <c r="I72" s="8" t="s">
        <v>14</v>
      </c>
      <c r="J72" s="8" t="s">
        <v>13</v>
      </c>
      <c r="K72" s="8" t="s">
        <v>15</v>
      </c>
      <c r="L72" s="3" t="s">
        <v>17</v>
      </c>
    </row>
    <row r="73" spans="1:12" x14ac:dyDescent="0.35">
      <c r="A73" s="3">
        <v>31886736</v>
      </c>
      <c r="B73" s="3" t="s">
        <v>11</v>
      </c>
      <c r="C73" s="3" t="s">
        <v>12</v>
      </c>
      <c r="D73" s="3">
        <v>868</v>
      </c>
      <c r="E73" s="9">
        <v>45720</v>
      </c>
      <c r="F73" s="9">
        <v>45720</v>
      </c>
      <c r="G73" s="7">
        <v>178880</v>
      </c>
      <c r="H73" s="7">
        <v>178880</v>
      </c>
      <c r="I73" s="8" t="s">
        <v>14</v>
      </c>
      <c r="J73" s="8" t="s">
        <v>13</v>
      </c>
      <c r="K73" s="8" t="s">
        <v>15</v>
      </c>
      <c r="L73" s="3" t="s">
        <v>17</v>
      </c>
    </row>
    <row r="74" spans="1:12" x14ac:dyDescent="0.35">
      <c r="A74" s="3">
        <v>31886736</v>
      </c>
      <c r="B74" s="3" t="s">
        <v>11</v>
      </c>
      <c r="C74" s="3" t="s">
        <v>12</v>
      </c>
      <c r="D74" s="3">
        <v>869</v>
      </c>
      <c r="E74" s="9">
        <v>45720</v>
      </c>
      <c r="F74" s="9">
        <v>45720</v>
      </c>
      <c r="G74" s="7">
        <v>191425</v>
      </c>
      <c r="H74" s="7">
        <v>191425</v>
      </c>
      <c r="I74" s="8" t="s">
        <v>14</v>
      </c>
      <c r="J74" s="8" t="s">
        <v>13</v>
      </c>
      <c r="K74" s="8" t="s">
        <v>15</v>
      </c>
      <c r="L74" s="3" t="s">
        <v>17</v>
      </c>
    </row>
    <row r="75" spans="1:12" x14ac:dyDescent="0.35">
      <c r="A75" s="3">
        <v>31886736</v>
      </c>
      <c r="B75" s="3" t="s">
        <v>11</v>
      </c>
      <c r="C75" s="3" t="s">
        <v>12</v>
      </c>
      <c r="D75" s="3">
        <v>871</v>
      </c>
      <c r="E75" s="9">
        <v>45720</v>
      </c>
      <c r="F75" s="9">
        <v>45720</v>
      </c>
      <c r="G75" s="7">
        <v>4160800</v>
      </c>
      <c r="H75" s="7">
        <v>4160800</v>
      </c>
      <c r="I75" s="8" t="s">
        <v>14</v>
      </c>
      <c r="J75" s="8" t="s">
        <v>13</v>
      </c>
      <c r="K75" s="8" t="s">
        <v>15</v>
      </c>
      <c r="L75" s="3" t="s">
        <v>17</v>
      </c>
    </row>
    <row r="76" spans="1:12" x14ac:dyDescent="0.35">
      <c r="A76" s="3">
        <v>31886736</v>
      </c>
      <c r="B76" s="3" t="s">
        <v>11</v>
      </c>
      <c r="C76" s="3" t="s">
        <v>12</v>
      </c>
      <c r="D76" s="3">
        <v>916</v>
      </c>
      <c r="E76" s="9">
        <v>45757</v>
      </c>
      <c r="F76" s="9">
        <v>45758</v>
      </c>
      <c r="G76" s="7">
        <v>1350000</v>
      </c>
      <c r="H76" s="7">
        <v>1350000</v>
      </c>
      <c r="I76" s="8" t="s">
        <v>14</v>
      </c>
      <c r="J76" s="8" t="s">
        <v>13</v>
      </c>
      <c r="K76" s="8" t="s">
        <v>15</v>
      </c>
      <c r="L76" s="3" t="s">
        <v>17</v>
      </c>
    </row>
    <row r="77" spans="1:12" x14ac:dyDescent="0.35">
      <c r="A77" s="3">
        <v>31886736</v>
      </c>
      <c r="B77" s="3" t="s">
        <v>11</v>
      </c>
      <c r="C77" s="3" t="s">
        <v>12</v>
      </c>
      <c r="D77" s="3">
        <v>917</v>
      </c>
      <c r="E77" s="9">
        <v>45757</v>
      </c>
      <c r="F77" s="9">
        <v>45758</v>
      </c>
      <c r="G77" s="7">
        <v>260800</v>
      </c>
      <c r="H77" s="7">
        <v>260800</v>
      </c>
      <c r="I77" s="8" t="s">
        <v>14</v>
      </c>
      <c r="J77" s="8" t="s">
        <v>13</v>
      </c>
      <c r="K77" s="8" t="s">
        <v>15</v>
      </c>
      <c r="L77" s="3" t="s">
        <v>17</v>
      </c>
    </row>
    <row r="78" spans="1:12" x14ac:dyDescent="0.35">
      <c r="A78" s="3">
        <v>31886736</v>
      </c>
      <c r="B78" s="3" t="s">
        <v>11</v>
      </c>
      <c r="C78" s="3" t="s">
        <v>12</v>
      </c>
      <c r="D78" s="3">
        <v>918</v>
      </c>
      <c r="E78" s="9">
        <v>45757</v>
      </c>
      <c r="F78" s="9">
        <v>45758</v>
      </c>
      <c r="G78" s="7">
        <v>3518000</v>
      </c>
      <c r="H78" s="7">
        <v>3518000</v>
      </c>
      <c r="I78" s="8" t="s">
        <v>14</v>
      </c>
      <c r="J78" s="8" t="s">
        <v>13</v>
      </c>
      <c r="K78" s="8" t="s">
        <v>15</v>
      </c>
      <c r="L78" s="3" t="s">
        <v>17</v>
      </c>
    </row>
    <row r="79" spans="1:12" x14ac:dyDescent="0.35">
      <c r="H79" s="17">
        <f>SUM(H2:H78)</f>
        <v>48401771</v>
      </c>
    </row>
  </sheetData>
  <dataValidations count="1">
    <dataValidation type="whole" operator="greaterThan" allowBlank="1" showInputMessage="1" showErrorMessage="1" errorTitle="DATO ERRADO" error="El valor debe ser diferente de cero" sqref="G1:H1048576" xr:uid="{00000000-0002-0000-0000-000000000000}">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32315F-BD3D-4FA8-BD17-99B78A57148A}">
  <sheetPr filterMode="1"/>
  <dimension ref="A1:BF79"/>
  <sheetViews>
    <sheetView workbookViewId="0">
      <pane ySplit="2" topLeftCell="A66" activePane="bottomLeft" state="frozen"/>
      <selection activeCell="J2" sqref="J2"/>
      <selection pane="bottomLeft" activeCell="G92" sqref="G92"/>
    </sheetView>
  </sheetViews>
  <sheetFormatPr baseColWidth="10" defaultRowHeight="14.5" x14ac:dyDescent="0.35"/>
  <cols>
    <col min="1" max="1" width="8.7265625" style="78" customWidth="1"/>
    <col min="3" max="3" width="6.36328125" bestFit="1" customWidth="1"/>
    <col min="4" max="4" width="8" customWidth="1"/>
    <col min="5" max="5" width="8.6328125" customWidth="1"/>
    <col min="6" max="6" width="10.453125" customWidth="1"/>
    <col min="7" max="7" width="8.453125" bestFit="1" customWidth="1"/>
    <col min="8" max="8" width="12.6328125" bestFit="1" customWidth="1"/>
    <col min="9" max="9" width="12.7265625" bestFit="1" customWidth="1"/>
    <col min="10" max="10" width="10.90625" customWidth="1"/>
    <col min="11" max="11" width="13.1796875" customWidth="1"/>
    <col min="12" max="12" width="9.1796875" customWidth="1"/>
    <col min="13" max="13" width="13.1796875" bestFit="1" customWidth="1"/>
    <col min="14" max="14" width="11.90625" bestFit="1" customWidth="1"/>
    <col min="15" max="15" width="12.1796875" customWidth="1"/>
    <col min="16" max="16" width="12.26953125" customWidth="1"/>
    <col min="17" max="17" width="10.08984375" customWidth="1"/>
    <col min="19" max="19" width="8.08984375" customWidth="1"/>
    <col min="20" max="20" width="11" customWidth="1"/>
    <col min="22" max="22" width="8.7265625" bestFit="1" customWidth="1"/>
    <col min="23" max="23" width="9.1796875" bestFit="1" customWidth="1"/>
    <col min="24" max="25" width="8.453125" style="69" bestFit="1" customWidth="1"/>
    <col min="26" max="27" width="11.90625" bestFit="1" customWidth="1"/>
    <col min="37" max="37" width="11.54296875" customWidth="1"/>
    <col min="39" max="39" width="11.7265625" customWidth="1"/>
    <col min="47" max="47" width="13.1796875" customWidth="1"/>
    <col min="49" max="49" width="13.36328125" customWidth="1"/>
    <col min="51" max="51" width="12.453125" customWidth="1"/>
    <col min="54" max="54" width="13.7265625" customWidth="1"/>
    <col min="55" max="55" width="13.453125" customWidth="1"/>
    <col min="57" max="57" width="12.6328125" customWidth="1"/>
  </cols>
  <sheetData>
    <row r="1" spans="1:58" ht="19.5" customHeight="1" x14ac:dyDescent="0.35">
      <c r="A1" s="70"/>
      <c r="G1" s="71"/>
      <c r="H1" s="71"/>
      <c r="I1" s="75">
        <f>+SUBTOTAL(9,I3:I26698)</f>
        <v>825400</v>
      </c>
      <c r="J1" s="75">
        <f>+SUBTOTAL(9,J3:J26698)</f>
        <v>825400</v>
      </c>
      <c r="O1" s="73">
        <f>+J1-SUM(AQ1:AY1)</f>
        <v>0</v>
      </c>
      <c r="P1" s="73"/>
      <c r="Q1" s="76">
        <f>+SUBTOTAL(9,Q3:Q26698)</f>
        <v>0</v>
      </c>
      <c r="R1" s="74"/>
      <c r="S1" s="73"/>
      <c r="T1" s="71"/>
      <c r="U1" s="71"/>
      <c r="V1" s="71"/>
      <c r="W1" s="71"/>
      <c r="X1" s="73"/>
      <c r="Y1" s="73"/>
      <c r="Z1" s="72"/>
      <c r="AA1" s="72"/>
      <c r="AB1" s="72"/>
      <c r="AC1" s="72"/>
      <c r="AD1" s="72"/>
      <c r="AE1" s="72"/>
      <c r="AF1" s="72"/>
      <c r="AG1" s="72"/>
      <c r="AH1" s="73"/>
      <c r="AI1" s="73"/>
      <c r="AJ1" s="72"/>
      <c r="AK1" s="73"/>
      <c r="AL1" s="73"/>
      <c r="AM1" s="73"/>
      <c r="AN1" s="73"/>
      <c r="AO1" s="73"/>
      <c r="AP1" s="73"/>
      <c r="AQ1" s="75">
        <f t="shared" ref="AQ1:AZ1" si="0">+SUBTOTAL(9,AQ3:AQ26698)</f>
        <v>0</v>
      </c>
      <c r="AR1" s="75">
        <f t="shared" si="0"/>
        <v>825400</v>
      </c>
      <c r="AS1" s="75">
        <f t="shared" si="0"/>
        <v>0</v>
      </c>
      <c r="AT1" s="75">
        <f t="shared" si="0"/>
        <v>0</v>
      </c>
      <c r="AU1" s="75">
        <f t="shared" si="0"/>
        <v>0</v>
      </c>
      <c r="AV1" s="75">
        <f t="shared" si="0"/>
        <v>0</v>
      </c>
      <c r="AW1" s="75">
        <f t="shared" si="0"/>
        <v>0</v>
      </c>
      <c r="AX1" s="75">
        <f t="shared" si="0"/>
        <v>0</v>
      </c>
      <c r="AY1" s="75">
        <f t="shared" si="0"/>
        <v>0</v>
      </c>
      <c r="AZ1" s="75">
        <f t="shared" si="0"/>
        <v>0</v>
      </c>
      <c r="BA1" s="73"/>
      <c r="BB1" s="73"/>
      <c r="BC1" s="73"/>
      <c r="BD1" s="73"/>
      <c r="BE1" s="72"/>
    </row>
    <row r="2" spans="1:58" ht="30" x14ac:dyDescent="0.35">
      <c r="A2" s="77" t="s">
        <v>6</v>
      </c>
      <c r="B2" s="87" t="s">
        <v>8</v>
      </c>
      <c r="C2" s="87" t="s">
        <v>0</v>
      </c>
      <c r="D2" s="87" t="s">
        <v>1</v>
      </c>
      <c r="E2" s="87" t="s">
        <v>18</v>
      </c>
      <c r="F2" s="87" t="s">
        <v>19</v>
      </c>
      <c r="G2" s="88" t="s">
        <v>2</v>
      </c>
      <c r="H2" s="88" t="s">
        <v>3</v>
      </c>
      <c r="I2" s="79" t="s">
        <v>4</v>
      </c>
      <c r="J2" s="79" t="s">
        <v>5</v>
      </c>
      <c r="K2" s="87" t="s">
        <v>7</v>
      </c>
      <c r="L2" s="87" t="s">
        <v>9</v>
      </c>
      <c r="M2" s="87" t="s">
        <v>10</v>
      </c>
      <c r="N2" s="87" t="s">
        <v>16</v>
      </c>
      <c r="O2" s="83" t="s">
        <v>20</v>
      </c>
      <c r="P2" s="89" t="s">
        <v>286</v>
      </c>
      <c r="Q2" s="80" t="s">
        <v>21</v>
      </c>
      <c r="R2" s="81" t="s">
        <v>22</v>
      </c>
      <c r="S2" s="90" t="s">
        <v>23</v>
      </c>
      <c r="T2" s="91" t="s">
        <v>24</v>
      </c>
      <c r="U2" s="91" t="s">
        <v>25</v>
      </c>
      <c r="V2" s="91" t="s">
        <v>26</v>
      </c>
      <c r="W2" s="91" t="s">
        <v>27</v>
      </c>
      <c r="X2" s="90" t="s">
        <v>28</v>
      </c>
      <c r="Y2" s="90" t="s">
        <v>29</v>
      </c>
      <c r="Z2" s="90" t="s">
        <v>30</v>
      </c>
      <c r="AA2" s="90" t="s">
        <v>31</v>
      </c>
      <c r="AB2" s="90" t="s">
        <v>32</v>
      </c>
      <c r="AC2" s="90" t="s">
        <v>33</v>
      </c>
      <c r="AD2" s="90" t="s">
        <v>287</v>
      </c>
      <c r="AE2" s="90" t="s">
        <v>34</v>
      </c>
      <c r="AF2" s="90" t="s">
        <v>35</v>
      </c>
      <c r="AG2" s="90" t="s">
        <v>36</v>
      </c>
      <c r="AH2" s="90" t="s">
        <v>288</v>
      </c>
      <c r="AI2" s="90" t="s">
        <v>37</v>
      </c>
      <c r="AJ2" s="92" t="s">
        <v>38</v>
      </c>
      <c r="AK2" s="92" t="s">
        <v>39</v>
      </c>
      <c r="AL2" s="92" t="s">
        <v>40</v>
      </c>
      <c r="AM2" s="92" t="s">
        <v>41</v>
      </c>
      <c r="AN2" s="92" t="s">
        <v>42</v>
      </c>
      <c r="AO2" s="92" t="s">
        <v>43</v>
      </c>
      <c r="AP2" s="92" t="s">
        <v>44</v>
      </c>
      <c r="AQ2" s="82" t="s">
        <v>45</v>
      </c>
      <c r="AR2" s="82" t="s">
        <v>46</v>
      </c>
      <c r="AS2" s="82" t="s">
        <v>47</v>
      </c>
      <c r="AT2" s="82" t="s">
        <v>35</v>
      </c>
      <c r="AU2" s="82" t="s">
        <v>48</v>
      </c>
      <c r="AV2" s="82" t="s">
        <v>34</v>
      </c>
      <c r="AW2" s="82" t="s">
        <v>49</v>
      </c>
      <c r="AX2" s="82" t="s">
        <v>50</v>
      </c>
      <c r="AY2" s="82" t="s">
        <v>51</v>
      </c>
      <c r="AZ2" s="93" t="s">
        <v>52</v>
      </c>
      <c r="BA2" s="93" t="s">
        <v>53</v>
      </c>
      <c r="BB2" s="93" t="s">
        <v>54</v>
      </c>
      <c r="BC2" s="93" t="s">
        <v>55</v>
      </c>
      <c r="BD2" s="93" t="s">
        <v>56</v>
      </c>
      <c r="BE2" s="93" t="s">
        <v>57</v>
      </c>
    </row>
    <row r="3" spans="1:58" hidden="1" x14ac:dyDescent="0.35">
      <c r="A3" s="84">
        <v>31886736</v>
      </c>
      <c r="B3" s="95" t="s">
        <v>11</v>
      </c>
      <c r="C3" s="94"/>
      <c r="D3" s="84">
        <v>2754</v>
      </c>
      <c r="E3" s="94">
        <v>2754</v>
      </c>
      <c r="F3" s="94" t="s">
        <v>268</v>
      </c>
      <c r="G3" s="86">
        <v>43903</v>
      </c>
      <c r="H3" s="86">
        <v>43903</v>
      </c>
      <c r="I3" s="98">
        <v>440000</v>
      </c>
      <c r="J3" s="97">
        <v>18000</v>
      </c>
      <c r="K3" s="84" t="s">
        <v>14</v>
      </c>
      <c r="L3" s="84" t="s">
        <v>13</v>
      </c>
      <c r="M3" s="84" t="s">
        <v>15</v>
      </c>
      <c r="N3" s="94" t="s">
        <v>17</v>
      </c>
      <c r="O3" s="94" t="e">
        <v>#N/A</v>
      </c>
      <c r="P3" s="94" t="s">
        <v>289</v>
      </c>
      <c r="Q3" s="94">
        <v>0</v>
      </c>
      <c r="R3" s="94"/>
      <c r="S3" s="94" t="s">
        <v>74</v>
      </c>
      <c r="T3" s="85">
        <v>43903</v>
      </c>
      <c r="U3" s="85">
        <v>43903</v>
      </c>
      <c r="V3" s="85">
        <v>44670</v>
      </c>
      <c r="W3" s="94"/>
      <c r="X3" s="99">
        <v>1077</v>
      </c>
      <c r="Y3" s="99" t="s">
        <v>60</v>
      </c>
      <c r="Z3" s="18">
        <v>440000</v>
      </c>
      <c r="AA3" s="18">
        <v>20000</v>
      </c>
      <c r="AB3" s="94">
        <v>0</v>
      </c>
      <c r="AC3" s="94">
        <v>0</v>
      </c>
      <c r="AD3" s="94">
        <v>0</v>
      </c>
      <c r="AE3" s="94">
        <v>0</v>
      </c>
      <c r="AF3" s="18">
        <v>20000</v>
      </c>
      <c r="AG3" s="94">
        <v>0</v>
      </c>
      <c r="AH3" s="94"/>
      <c r="AI3" s="94" t="s">
        <v>285</v>
      </c>
      <c r="AJ3" s="94">
        <v>0</v>
      </c>
      <c r="AK3" s="94"/>
      <c r="AL3" s="94"/>
      <c r="AM3" s="94"/>
      <c r="AN3" s="94"/>
      <c r="AO3" s="94"/>
      <c r="AP3" s="94" t="s">
        <v>76</v>
      </c>
      <c r="AQ3" s="97">
        <v>18000</v>
      </c>
      <c r="AR3" s="94">
        <v>0</v>
      </c>
      <c r="AS3" s="94">
        <v>0</v>
      </c>
      <c r="AT3" s="94">
        <v>0</v>
      </c>
      <c r="AU3" s="94">
        <v>0</v>
      </c>
      <c r="AV3" s="94">
        <v>0</v>
      </c>
      <c r="AW3" s="94">
        <v>0</v>
      </c>
      <c r="AX3" s="94">
        <v>0</v>
      </c>
      <c r="AY3" s="94">
        <v>0</v>
      </c>
      <c r="AZ3" s="97">
        <v>1436400</v>
      </c>
      <c r="BA3" s="94">
        <v>0</v>
      </c>
      <c r="BB3" s="94">
        <v>2200842315</v>
      </c>
      <c r="BC3" s="85">
        <v>43971</v>
      </c>
      <c r="BD3" s="94" t="s">
        <v>284</v>
      </c>
      <c r="BE3" s="97">
        <v>480002</v>
      </c>
      <c r="BF3" s="98"/>
    </row>
    <row r="4" spans="1:58" hidden="1" x14ac:dyDescent="0.35">
      <c r="A4" s="84">
        <v>31886736</v>
      </c>
      <c r="B4" s="95" t="s">
        <v>11</v>
      </c>
      <c r="C4" s="94"/>
      <c r="D4" s="84">
        <v>2763</v>
      </c>
      <c r="E4" s="94">
        <v>2763</v>
      </c>
      <c r="F4" s="94" t="s">
        <v>269</v>
      </c>
      <c r="G4" s="86">
        <v>43936</v>
      </c>
      <c r="H4" s="85">
        <v>43936</v>
      </c>
      <c r="I4" s="98">
        <v>2033400</v>
      </c>
      <c r="J4" s="97">
        <v>4660</v>
      </c>
      <c r="K4" s="84" t="s">
        <v>14</v>
      </c>
      <c r="L4" s="84" t="s">
        <v>13</v>
      </c>
      <c r="M4" s="84" t="s">
        <v>15</v>
      </c>
      <c r="N4" s="94" t="s">
        <v>17</v>
      </c>
      <c r="O4" s="94" t="e">
        <v>#N/A</v>
      </c>
      <c r="P4" s="94" t="s">
        <v>98</v>
      </c>
      <c r="Q4" s="94">
        <v>0</v>
      </c>
      <c r="R4" s="94"/>
      <c r="S4" s="94" t="s">
        <v>74</v>
      </c>
      <c r="T4" s="85">
        <v>43936</v>
      </c>
      <c r="U4" s="85">
        <v>43955</v>
      </c>
      <c r="V4" s="85">
        <v>43955</v>
      </c>
      <c r="W4" s="94"/>
      <c r="X4" s="99">
        <v>1792</v>
      </c>
      <c r="Y4" s="99" t="s">
        <v>60</v>
      </c>
      <c r="Z4" s="18">
        <v>2080000</v>
      </c>
      <c r="AA4" s="18">
        <v>2080000</v>
      </c>
      <c r="AB4" s="18">
        <v>46600</v>
      </c>
      <c r="AC4" s="94">
        <v>0</v>
      </c>
      <c r="AD4" s="94">
        <v>0</v>
      </c>
      <c r="AE4" s="94">
        <v>0</v>
      </c>
      <c r="AF4" s="94">
        <v>0</v>
      </c>
      <c r="AG4" s="94">
        <v>0</v>
      </c>
      <c r="AH4" s="94"/>
      <c r="AI4" s="94"/>
      <c r="AJ4" s="94">
        <v>0</v>
      </c>
      <c r="AK4" s="94"/>
      <c r="AL4" s="94"/>
      <c r="AM4" s="94"/>
      <c r="AN4" s="94"/>
      <c r="AO4" s="94"/>
      <c r="AP4" s="94" t="s">
        <v>76</v>
      </c>
      <c r="AQ4" s="97">
        <v>4660</v>
      </c>
      <c r="AR4" s="94">
        <v>0</v>
      </c>
      <c r="AS4" s="94">
        <v>0</v>
      </c>
      <c r="AT4" s="94">
        <v>0</v>
      </c>
      <c r="AU4" s="94">
        <v>0</v>
      </c>
      <c r="AV4" s="94">
        <v>0</v>
      </c>
      <c r="AW4" s="94">
        <v>0</v>
      </c>
      <c r="AX4" s="94">
        <v>0</v>
      </c>
      <c r="AY4" s="94">
        <v>0</v>
      </c>
      <c r="AZ4" s="97">
        <v>7301600</v>
      </c>
      <c r="BA4" s="94">
        <v>0</v>
      </c>
      <c r="BB4" s="94">
        <v>2200874841</v>
      </c>
      <c r="BC4" s="85">
        <v>44012</v>
      </c>
      <c r="BD4" s="94" t="s">
        <v>284</v>
      </c>
      <c r="BE4" s="97">
        <v>1881560</v>
      </c>
      <c r="BF4" s="97">
        <v>216300</v>
      </c>
    </row>
    <row r="5" spans="1:58" hidden="1" x14ac:dyDescent="0.35">
      <c r="A5" s="84">
        <v>31886736</v>
      </c>
      <c r="B5" s="95" t="s">
        <v>11</v>
      </c>
      <c r="C5" s="94"/>
      <c r="D5" s="84">
        <v>2776</v>
      </c>
      <c r="E5" s="94">
        <v>2776</v>
      </c>
      <c r="F5" s="94" t="s">
        <v>270</v>
      </c>
      <c r="G5" s="86">
        <v>43994</v>
      </c>
      <c r="H5" s="85">
        <v>43995</v>
      </c>
      <c r="I5" s="98">
        <v>153400</v>
      </c>
      <c r="J5" s="97">
        <v>54246</v>
      </c>
      <c r="K5" s="84" t="s">
        <v>14</v>
      </c>
      <c r="L5" s="84" t="s">
        <v>13</v>
      </c>
      <c r="M5" s="84" t="s">
        <v>15</v>
      </c>
      <c r="N5" s="94" t="s">
        <v>17</v>
      </c>
      <c r="O5" s="94" t="e">
        <v>#N/A</v>
      </c>
      <c r="P5" s="94" t="s">
        <v>98</v>
      </c>
      <c r="Q5" s="94">
        <v>0</v>
      </c>
      <c r="R5" s="94"/>
      <c r="S5" s="94" t="s">
        <v>74</v>
      </c>
      <c r="T5" s="85">
        <v>43994</v>
      </c>
      <c r="U5" s="85">
        <v>43996</v>
      </c>
      <c r="V5" s="85">
        <v>43996</v>
      </c>
      <c r="W5" s="94"/>
      <c r="X5" s="99">
        <v>1751</v>
      </c>
      <c r="Y5" s="99" t="s">
        <v>60</v>
      </c>
      <c r="Z5" s="18">
        <v>160000</v>
      </c>
      <c r="AA5" s="18">
        <v>160000</v>
      </c>
      <c r="AB5" s="18">
        <v>6600</v>
      </c>
      <c r="AC5" s="94">
        <v>0</v>
      </c>
      <c r="AD5" s="94">
        <v>0</v>
      </c>
      <c r="AE5" s="94">
        <v>0</v>
      </c>
      <c r="AF5" s="94">
        <v>0</v>
      </c>
      <c r="AG5" s="94">
        <v>0</v>
      </c>
      <c r="AH5" s="94"/>
      <c r="AI5" s="94"/>
      <c r="AJ5" s="94">
        <v>0</v>
      </c>
      <c r="AK5" s="94"/>
      <c r="AL5" s="94"/>
      <c r="AM5" s="94"/>
      <c r="AN5" s="94"/>
      <c r="AO5" s="94"/>
      <c r="AP5" s="94" t="s">
        <v>76</v>
      </c>
      <c r="AQ5" s="97">
        <v>54246</v>
      </c>
      <c r="AR5" s="94">
        <v>0</v>
      </c>
      <c r="AS5" s="94">
        <v>0</v>
      </c>
      <c r="AT5" s="94">
        <v>0</v>
      </c>
      <c r="AU5" s="94">
        <v>0</v>
      </c>
      <c r="AV5" s="94">
        <v>0</v>
      </c>
      <c r="AW5" s="94">
        <v>0</v>
      </c>
      <c r="AX5" s="94">
        <v>0</v>
      </c>
      <c r="AY5" s="94">
        <v>0</v>
      </c>
      <c r="AZ5" s="97">
        <v>335256</v>
      </c>
      <c r="BA5" s="94">
        <v>0</v>
      </c>
      <c r="BB5" s="94">
        <v>2200878801</v>
      </c>
      <c r="BC5" s="85">
        <v>44026</v>
      </c>
      <c r="BD5" s="94" t="s">
        <v>284</v>
      </c>
      <c r="BE5" s="97">
        <v>271914</v>
      </c>
      <c r="BF5" s="97">
        <v>3109900</v>
      </c>
    </row>
    <row r="6" spans="1:58" hidden="1" x14ac:dyDescent="0.35">
      <c r="A6" s="84">
        <v>31886736</v>
      </c>
      <c r="B6" s="95" t="s">
        <v>11</v>
      </c>
      <c r="C6" s="94"/>
      <c r="D6" s="84">
        <v>2777</v>
      </c>
      <c r="E6" s="94">
        <v>2777</v>
      </c>
      <c r="F6" s="94" t="s">
        <v>271</v>
      </c>
      <c r="G6" s="86">
        <v>43994</v>
      </c>
      <c r="H6" s="85">
        <v>43995</v>
      </c>
      <c r="I6" s="98">
        <v>220000</v>
      </c>
      <c r="J6" s="97">
        <v>9900</v>
      </c>
      <c r="K6" s="84" t="s">
        <v>14</v>
      </c>
      <c r="L6" s="84" t="s">
        <v>13</v>
      </c>
      <c r="M6" s="84" t="s">
        <v>15</v>
      </c>
      <c r="N6" s="94" t="s">
        <v>17</v>
      </c>
      <c r="O6" s="94" t="e">
        <v>#N/A</v>
      </c>
      <c r="P6" s="94" t="s">
        <v>98</v>
      </c>
      <c r="Q6" s="94">
        <v>0</v>
      </c>
      <c r="R6" s="94"/>
      <c r="S6" s="94" t="s">
        <v>74</v>
      </c>
      <c r="T6" s="85">
        <v>43994</v>
      </c>
      <c r="U6" s="85">
        <v>43996</v>
      </c>
      <c r="V6" s="85">
        <v>43996</v>
      </c>
      <c r="W6" s="94"/>
      <c r="X6" s="99">
        <v>1751</v>
      </c>
      <c r="Y6" s="99" t="s">
        <v>60</v>
      </c>
      <c r="Z6" s="18">
        <v>220000</v>
      </c>
      <c r="AA6" s="18">
        <v>220000</v>
      </c>
      <c r="AB6" s="94">
        <v>0</v>
      </c>
      <c r="AC6" s="94">
        <v>0</v>
      </c>
      <c r="AD6" s="94">
        <v>0</v>
      </c>
      <c r="AE6" s="94">
        <v>0</v>
      </c>
      <c r="AF6" s="94">
        <v>0</v>
      </c>
      <c r="AG6" s="94">
        <v>0</v>
      </c>
      <c r="AH6" s="94"/>
      <c r="AI6" s="94"/>
      <c r="AJ6" s="94">
        <v>0</v>
      </c>
      <c r="AK6" s="94"/>
      <c r="AL6" s="94"/>
      <c r="AM6" s="94"/>
      <c r="AN6" s="94"/>
      <c r="AO6" s="94"/>
      <c r="AP6" s="94" t="s">
        <v>76</v>
      </c>
      <c r="AQ6" s="97">
        <v>9900</v>
      </c>
      <c r="AR6" s="94">
        <v>0</v>
      </c>
      <c r="AS6" s="94">
        <v>0</v>
      </c>
      <c r="AT6" s="94">
        <v>0</v>
      </c>
      <c r="AU6" s="94">
        <v>0</v>
      </c>
      <c r="AV6" s="94">
        <v>0</v>
      </c>
      <c r="AW6" s="94">
        <v>0</v>
      </c>
      <c r="AX6" s="94">
        <v>0</v>
      </c>
      <c r="AY6" s="94">
        <v>0</v>
      </c>
      <c r="AZ6" s="97">
        <v>752400</v>
      </c>
      <c r="BA6" s="94">
        <v>0</v>
      </c>
      <c r="BB6" s="94">
        <v>2200878801</v>
      </c>
      <c r="BC6" s="85">
        <v>44026</v>
      </c>
      <c r="BD6" s="94" t="s">
        <v>284</v>
      </c>
      <c r="BE6" s="97">
        <v>271914</v>
      </c>
      <c r="BF6" s="97">
        <v>3968800</v>
      </c>
    </row>
    <row r="7" spans="1:58" hidden="1" x14ac:dyDescent="0.35">
      <c r="A7" s="84">
        <v>31886736</v>
      </c>
      <c r="B7" s="95" t="s">
        <v>11</v>
      </c>
      <c r="C7" s="94"/>
      <c r="D7" s="84">
        <v>2786</v>
      </c>
      <c r="E7" s="94">
        <v>2786</v>
      </c>
      <c r="F7" s="94" t="s">
        <v>272</v>
      </c>
      <c r="G7" s="86">
        <v>44027</v>
      </c>
      <c r="H7" s="85">
        <v>44027</v>
      </c>
      <c r="I7" s="98">
        <v>240000</v>
      </c>
      <c r="J7" s="97">
        <v>6000</v>
      </c>
      <c r="K7" s="84" t="s">
        <v>14</v>
      </c>
      <c r="L7" s="84" t="s">
        <v>13</v>
      </c>
      <c r="M7" s="84" t="s">
        <v>15</v>
      </c>
      <c r="N7" s="94" t="s">
        <v>17</v>
      </c>
      <c r="O7" s="94" t="e">
        <v>#N/A</v>
      </c>
      <c r="P7" s="94" t="s">
        <v>98</v>
      </c>
      <c r="Q7" s="94">
        <v>0</v>
      </c>
      <c r="R7" s="94"/>
      <c r="S7" s="94" t="s">
        <v>74</v>
      </c>
      <c r="T7" s="85">
        <v>44027</v>
      </c>
      <c r="U7" s="85">
        <v>44028</v>
      </c>
      <c r="V7" s="85">
        <v>44028</v>
      </c>
      <c r="W7" s="94"/>
      <c r="X7" s="99">
        <v>1719</v>
      </c>
      <c r="Y7" s="99" t="s">
        <v>60</v>
      </c>
      <c r="Z7" s="18">
        <v>240000</v>
      </c>
      <c r="AA7" s="18">
        <v>240000</v>
      </c>
      <c r="AB7" s="94">
        <v>0</v>
      </c>
      <c r="AC7" s="94">
        <v>0</v>
      </c>
      <c r="AD7" s="94">
        <v>0</v>
      </c>
      <c r="AE7" s="94">
        <v>0</v>
      </c>
      <c r="AF7" s="94">
        <v>0</v>
      </c>
      <c r="AG7" s="94">
        <v>0</v>
      </c>
      <c r="AH7" s="94"/>
      <c r="AI7" s="94"/>
      <c r="AJ7" s="94">
        <v>0</v>
      </c>
      <c r="AK7" s="94"/>
      <c r="AL7" s="94"/>
      <c r="AM7" s="94"/>
      <c r="AN7" s="94"/>
      <c r="AO7" s="94"/>
      <c r="AP7" s="94" t="s">
        <v>76</v>
      </c>
      <c r="AQ7" s="97">
        <v>6000</v>
      </c>
      <c r="AR7" s="94">
        <v>0</v>
      </c>
      <c r="AS7" s="94">
        <v>0</v>
      </c>
      <c r="AT7" s="94">
        <v>0</v>
      </c>
      <c r="AU7" s="94">
        <v>0</v>
      </c>
      <c r="AV7" s="94">
        <v>0</v>
      </c>
      <c r="AW7" s="94">
        <v>0</v>
      </c>
      <c r="AX7" s="94">
        <v>0</v>
      </c>
      <c r="AY7" s="94">
        <v>0</v>
      </c>
      <c r="AZ7" s="97">
        <v>864000</v>
      </c>
      <c r="BA7" s="94">
        <v>0</v>
      </c>
      <c r="BB7" s="94">
        <v>2200899464</v>
      </c>
      <c r="BC7" s="85">
        <v>44063</v>
      </c>
      <c r="BD7" s="94" t="s">
        <v>284</v>
      </c>
      <c r="BE7" s="97">
        <v>216000</v>
      </c>
      <c r="BF7" s="97">
        <v>6414800</v>
      </c>
    </row>
    <row r="8" spans="1:58" hidden="1" x14ac:dyDescent="0.35">
      <c r="A8" s="84">
        <v>31886736</v>
      </c>
      <c r="B8" s="95" t="s">
        <v>11</v>
      </c>
      <c r="C8" s="94"/>
      <c r="D8" s="84">
        <v>2787</v>
      </c>
      <c r="E8" s="94">
        <v>2787</v>
      </c>
      <c r="F8" s="94" t="s">
        <v>273</v>
      </c>
      <c r="G8" s="86">
        <v>44027</v>
      </c>
      <c r="H8" s="85">
        <v>44027</v>
      </c>
      <c r="I8" s="98">
        <v>76700</v>
      </c>
      <c r="J8" s="97">
        <v>49907</v>
      </c>
      <c r="K8" s="84" t="s">
        <v>14</v>
      </c>
      <c r="L8" s="84" t="s">
        <v>13</v>
      </c>
      <c r="M8" s="84" t="s">
        <v>15</v>
      </c>
      <c r="N8" s="94" t="s">
        <v>17</v>
      </c>
      <c r="O8" s="94" t="e">
        <v>#N/A</v>
      </c>
      <c r="P8" s="94" t="s">
        <v>98</v>
      </c>
      <c r="Q8" s="94">
        <v>0</v>
      </c>
      <c r="R8" s="94"/>
      <c r="S8" s="94" t="s">
        <v>74</v>
      </c>
      <c r="T8" s="85">
        <v>44027</v>
      </c>
      <c r="U8" s="85">
        <v>44039</v>
      </c>
      <c r="V8" s="85">
        <v>44039</v>
      </c>
      <c r="W8" s="94"/>
      <c r="X8" s="99">
        <v>1708</v>
      </c>
      <c r="Y8" s="99" t="s">
        <v>60</v>
      </c>
      <c r="Z8" s="18">
        <v>80000</v>
      </c>
      <c r="AA8" s="18">
        <v>80000</v>
      </c>
      <c r="AB8" s="18">
        <v>3300</v>
      </c>
      <c r="AC8" s="94">
        <v>0</v>
      </c>
      <c r="AD8" s="94">
        <v>0</v>
      </c>
      <c r="AE8" s="94">
        <v>0</v>
      </c>
      <c r="AF8" s="94">
        <v>0</v>
      </c>
      <c r="AG8" s="94">
        <v>0</v>
      </c>
      <c r="AH8" s="94"/>
      <c r="AI8" s="94"/>
      <c r="AJ8" s="94">
        <v>0</v>
      </c>
      <c r="AK8" s="94"/>
      <c r="AL8" s="94"/>
      <c r="AM8" s="94"/>
      <c r="AN8" s="94"/>
      <c r="AO8" s="94"/>
      <c r="AP8" s="94" t="s">
        <v>76</v>
      </c>
      <c r="AQ8" s="97">
        <v>49907</v>
      </c>
      <c r="AR8" s="94">
        <v>0</v>
      </c>
      <c r="AS8" s="94">
        <v>0</v>
      </c>
      <c r="AT8" s="94">
        <v>0</v>
      </c>
      <c r="AU8" s="94">
        <v>0</v>
      </c>
      <c r="AV8" s="94">
        <v>0</v>
      </c>
      <c r="AW8" s="94">
        <v>0</v>
      </c>
      <c r="AX8" s="94">
        <v>0</v>
      </c>
      <c r="AY8" s="94">
        <v>0</v>
      </c>
      <c r="AZ8" s="97">
        <v>167628</v>
      </c>
      <c r="BA8" s="94">
        <v>0</v>
      </c>
      <c r="BB8" s="94">
        <v>2200898867</v>
      </c>
      <c r="BC8" s="85">
        <v>44056</v>
      </c>
      <c r="BD8" s="94" t="s">
        <v>284</v>
      </c>
      <c r="BE8" s="97">
        <v>41907</v>
      </c>
    </row>
    <row r="9" spans="1:58" hidden="1" x14ac:dyDescent="0.35">
      <c r="A9" s="84">
        <v>31886736</v>
      </c>
      <c r="B9" s="95" t="s">
        <v>11</v>
      </c>
      <c r="C9" s="94" t="s">
        <v>12</v>
      </c>
      <c r="D9" s="94">
        <v>323</v>
      </c>
      <c r="E9" s="94" t="s">
        <v>136</v>
      </c>
      <c r="F9" s="94" t="s">
        <v>207</v>
      </c>
      <c r="G9" s="85">
        <v>44841</v>
      </c>
      <c r="H9" s="85">
        <v>44845</v>
      </c>
      <c r="I9" s="97">
        <v>216300</v>
      </c>
      <c r="J9" s="97">
        <v>22410</v>
      </c>
      <c r="K9" s="84" t="s">
        <v>14</v>
      </c>
      <c r="L9" s="84" t="s">
        <v>13</v>
      </c>
      <c r="M9" s="84" t="s">
        <v>15</v>
      </c>
      <c r="N9" s="94" t="s">
        <v>17</v>
      </c>
      <c r="O9" s="94" t="s">
        <v>94</v>
      </c>
      <c r="P9" s="94" t="s">
        <v>289</v>
      </c>
      <c r="Q9" s="94">
        <v>0</v>
      </c>
      <c r="R9" s="94"/>
      <c r="S9" s="94" t="s">
        <v>74</v>
      </c>
      <c r="T9" s="85">
        <v>44841</v>
      </c>
      <c r="U9" s="85">
        <v>44853</v>
      </c>
      <c r="V9" s="85">
        <v>45064</v>
      </c>
      <c r="W9" s="85"/>
      <c r="X9" s="99">
        <v>683</v>
      </c>
      <c r="Y9" s="99" t="s">
        <v>60</v>
      </c>
      <c r="Z9" s="97">
        <v>216300</v>
      </c>
      <c r="AA9" s="97">
        <v>24900</v>
      </c>
      <c r="AB9" s="94">
        <v>0</v>
      </c>
      <c r="AC9" s="94">
        <v>0</v>
      </c>
      <c r="AD9" s="94">
        <v>0</v>
      </c>
      <c r="AE9" s="94">
        <v>0</v>
      </c>
      <c r="AF9" s="18">
        <v>24900</v>
      </c>
      <c r="AG9" s="94">
        <v>0</v>
      </c>
      <c r="AH9" s="94"/>
      <c r="AI9" s="94" t="s">
        <v>75</v>
      </c>
      <c r="AJ9" s="94">
        <v>0</v>
      </c>
      <c r="AK9" s="94"/>
      <c r="AL9" s="94"/>
      <c r="AM9" s="94"/>
      <c r="AN9" s="94"/>
      <c r="AO9" s="94"/>
      <c r="AP9" s="94" t="s">
        <v>76</v>
      </c>
      <c r="AQ9" s="97">
        <v>22410</v>
      </c>
      <c r="AR9" s="94">
        <v>0</v>
      </c>
      <c r="AS9" s="94">
        <v>0</v>
      </c>
      <c r="AT9" s="94">
        <v>0</v>
      </c>
      <c r="AU9" s="94">
        <v>0</v>
      </c>
      <c r="AV9" s="94">
        <v>0</v>
      </c>
      <c r="AW9" s="94">
        <v>0</v>
      </c>
      <c r="AX9" s="94">
        <v>0</v>
      </c>
      <c r="AY9" s="94">
        <v>0</v>
      </c>
      <c r="AZ9" s="97">
        <v>689040</v>
      </c>
      <c r="BA9" s="94">
        <v>0</v>
      </c>
      <c r="BB9" s="94">
        <v>2201330188</v>
      </c>
      <c r="BC9" s="85">
        <v>44915</v>
      </c>
      <c r="BD9" s="94" t="s">
        <v>284</v>
      </c>
      <c r="BE9" s="97">
        <v>20585026</v>
      </c>
    </row>
    <row r="10" spans="1:58" hidden="1" x14ac:dyDescent="0.35">
      <c r="A10" s="84">
        <v>31886736</v>
      </c>
      <c r="B10" s="95" t="s">
        <v>11</v>
      </c>
      <c r="C10" s="94" t="s">
        <v>12</v>
      </c>
      <c r="D10" s="94">
        <v>661</v>
      </c>
      <c r="E10" s="94" t="s">
        <v>137</v>
      </c>
      <c r="F10" s="94" t="s">
        <v>208</v>
      </c>
      <c r="G10" s="85">
        <v>45566</v>
      </c>
      <c r="H10" s="85">
        <v>45568</v>
      </c>
      <c r="I10" s="98">
        <v>216300</v>
      </c>
      <c r="J10" s="98">
        <v>3245</v>
      </c>
      <c r="K10" s="84" t="s">
        <v>14</v>
      </c>
      <c r="L10" s="84" t="s">
        <v>13</v>
      </c>
      <c r="M10" s="84" t="s">
        <v>15</v>
      </c>
      <c r="N10" s="94" t="s">
        <v>17</v>
      </c>
      <c r="O10" s="94" t="s">
        <v>95</v>
      </c>
      <c r="P10" s="94" t="s">
        <v>98</v>
      </c>
      <c r="Q10" s="94">
        <v>0</v>
      </c>
      <c r="R10" s="94"/>
      <c r="S10" s="94" t="s">
        <v>74</v>
      </c>
      <c r="T10" s="85">
        <v>45566</v>
      </c>
      <c r="U10" s="85">
        <v>45568</v>
      </c>
      <c r="V10" s="85">
        <v>45575</v>
      </c>
      <c r="W10" s="85"/>
      <c r="X10" s="99">
        <v>172</v>
      </c>
      <c r="Y10" s="99" t="s">
        <v>77</v>
      </c>
      <c r="Z10" s="97">
        <v>216300</v>
      </c>
      <c r="AA10" s="97">
        <v>216300</v>
      </c>
      <c r="AB10" s="18">
        <v>24875</v>
      </c>
      <c r="AC10" s="18">
        <v>24874.5</v>
      </c>
      <c r="AD10" s="94">
        <v>0</v>
      </c>
      <c r="AE10" s="94">
        <v>0</v>
      </c>
      <c r="AF10" s="94">
        <v>0</v>
      </c>
      <c r="AG10" s="94">
        <v>0</v>
      </c>
      <c r="AH10" s="94"/>
      <c r="AI10" s="94"/>
      <c r="AJ10" s="94">
        <v>0</v>
      </c>
      <c r="AK10" s="94"/>
      <c r="AL10" s="94"/>
      <c r="AM10" s="94"/>
      <c r="AN10" s="94" t="s">
        <v>64</v>
      </c>
      <c r="AO10" s="94"/>
      <c r="AP10" s="94" t="s">
        <v>17</v>
      </c>
      <c r="AQ10" s="98">
        <v>3245</v>
      </c>
      <c r="AR10" s="94">
        <v>0</v>
      </c>
      <c r="AS10" s="94">
        <v>0</v>
      </c>
      <c r="AT10" s="94">
        <v>0</v>
      </c>
      <c r="AU10" s="94">
        <v>0</v>
      </c>
      <c r="AV10" s="94">
        <v>0</v>
      </c>
      <c r="AW10" s="94">
        <v>0</v>
      </c>
      <c r="AX10" s="94">
        <v>0</v>
      </c>
      <c r="AY10" s="94">
        <v>0</v>
      </c>
      <c r="AZ10" s="97">
        <v>765700</v>
      </c>
      <c r="BA10" s="94">
        <v>0</v>
      </c>
      <c r="BB10" s="94">
        <v>2201575406</v>
      </c>
      <c r="BC10" s="85">
        <v>45646</v>
      </c>
      <c r="BD10" s="94" t="s">
        <v>284</v>
      </c>
      <c r="BE10" s="97">
        <v>25758981</v>
      </c>
    </row>
    <row r="11" spans="1:58" hidden="1" x14ac:dyDescent="0.35">
      <c r="A11" s="84">
        <v>31886736</v>
      </c>
      <c r="B11" s="95" t="s">
        <v>11</v>
      </c>
      <c r="C11" s="94" t="s">
        <v>12</v>
      </c>
      <c r="D11" s="84">
        <v>85</v>
      </c>
      <c r="E11" s="94" t="s">
        <v>138</v>
      </c>
      <c r="F11" s="94" t="s">
        <v>209</v>
      </c>
      <c r="G11" s="85">
        <v>44295</v>
      </c>
      <c r="H11" s="85">
        <v>44295</v>
      </c>
      <c r="I11" s="97">
        <v>80000</v>
      </c>
      <c r="J11" s="97">
        <v>3400</v>
      </c>
      <c r="K11" s="84" t="s">
        <v>14</v>
      </c>
      <c r="L11" s="84" t="s">
        <v>13</v>
      </c>
      <c r="M11" s="84" t="s">
        <v>15</v>
      </c>
      <c r="N11" s="94" t="s">
        <v>17</v>
      </c>
      <c r="O11" s="94" t="s">
        <v>95</v>
      </c>
      <c r="P11" s="94" t="s">
        <v>98</v>
      </c>
      <c r="Q11" s="94">
        <v>0</v>
      </c>
      <c r="R11" s="94"/>
      <c r="S11" s="94" t="s">
        <v>74</v>
      </c>
      <c r="T11" s="85">
        <v>44295</v>
      </c>
      <c r="U11" s="85">
        <v>44298</v>
      </c>
      <c r="V11" s="85">
        <v>44298</v>
      </c>
      <c r="W11" s="85"/>
      <c r="X11" s="99">
        <v>1449</v>
      </c>
      <c r="Y11" s="99" t="s">
        <v>60</v>
      </c>
      <c r="Z11" s="97">
        <v>80000</v>
      </c>
      <c r="AA11" s="97">
        <v>80000</v>
      </c>
      <c r="AB11" s="94">
        <v>0</v>
      </c>
      <c r="AC11" s="94">
        <v>0</v>
      </c>
      <c r="AD11" s="94">
        <v>0</v>
      </c>
      <c r="AE11" s="94">
        <v>0</v>
      </c>
      <c r="AF11" s="94">
        <v>0</v>
      </c>
      <c r="AG11" s="94">
        <v>0</v>
      </c>
      <c r="AH11" s="94"/>
      <c r="AI11" s="94"/>
      <c r="AJ11" s="94">
        <v>0</v>
      </c>
      <c r="AK11" s="94"/>
      <c r="AL11" s="94"/>
      <c r="AM11" s="94"/>
      <c r="AN11" s="94"/>
      <c r="AO11" s="94"/>
      <c r="AP11" s="94" t="s">
        <v>76</v>
      </c>
      <c r="AQ11" s="97">
        <v>3400</v>
      </c>
      <c r="AR11" s="94">
        <v>0</v>
      </c>
      <c r="AS11" s="94">
        <v>0</v>
      </c>
      <c r="AT11" s="94">
        <v>0</v>
      </c>
      <c r="AU11" s="94">
        <v>0</v>
      </c>
      <c r="AV11" s="94">
        <v>0</v>
      </c>
      <c r="AW11" s="94">
        <v>0</v>
      </c>
      <c r="AX11" s="94">
        <v>0</v>
      </c>
      <c r="AY11" s="94">
        <v>0</v>
      </c>
      <c r="AZ11" s="97">
        <v>167384</v>
      </c>
      <c r="BA11" s="94">
        <v>0</v>
      </c>
      <c r="BB11" s="94">
        <v>2201052481</v>
      </c>
      <c r="BC11" s="85">
        <v>44341</v>
      </c>
      <c r="BD11" s="94" t="s">
        <v>284</v>
      </c>
      <c r="BE11" s="97">
        <v>276574</v>
      </c>
    </row>
    <row r="12" spans="1:58" ht="14" hidden="1" customHeight="1" x14ac:dyDescent="0.35">
      <c r="A12" s="84">
        <v>31886736</v>
      </c>
      <c r="B12" s="95" t="s">
        <v>11</v>
      </c>
      <c r="C12" s="94" t="s">
        <v>12</v>
      </c>
      <c r="D12" s="94">
        <v>306</v>
      </c>
      <c r="E12" s="94" t="s">
        <v>139</v>
      </c>
      <c r="F12" s="94" t="s">
        <v>210</v>
      </c>
      <c r="G12" s="85">
        <v>44810</v>
      </c>
      <c r="H12" s="85">
        <v>44810</v>
      </c>
      <c r="I12" s="97">
        <v>3109900</v>
      </c>
      <c r="J12" s="97">
        <v>94010</v>
      </c>
      <c r="K12" s="84" t="s">
        <v>14</v>
      </c>
      <c r="L12" s="84" t="s">
        <v>13</v>
      </c>
      <c r="M12" s="84" t="s">
        <v>15</v>
      </c>
      <c r="N12" s="94" t="s">
        <v>17</v>
      </c>
      <c r="O12" s="94" t="s">
        <v>94</v>
      </c>
      <c r="P12" s="94" t="s">
        <v>289</v>
      </c>
      <c r="Q12" s="94">
        <v>0</v>
      </c>
      <c r="R12" s="94"/>
      <c r="S12" s="94" t="s">
        <v>74</v>
      </c>
      <c r="T12" s="85">
        <v>44810</v>
      </c>
      <c r="U12" s="85">
        <v>44818</v>
      </c>
      <c r="V12" s="85">
        <v>45064</v>
      </c>
      <c r="W12" s="85"/>
      <c r="X12" s="99">
        <v>683</v>
      </c>
      <c r="Y12" s="99" t="s">
        <v>60</v>
      </c>
      <c r="Z12" s="97">
        <v>3240000</v>
      </c>
      <c r="AA12" s="97">
        <v>90000</v>
      </c>
      <c r="AB12" s="94">
        <v>0</v>
      </c>
      <c r="AC12" s="94">
        <v>0</v>
      </c>
      <c r="AD12" s="94">
        <v>0</v>
      </c>
      <c r="AE12" s="94">
        <v>0</v>
      </c>
      <c r="AF12" s="18">
        <v>90000</v>
      </c>
      <c r="AG12" s="94">
        <v>0</v>
      </c>
      <c r="AH12" s="94"/>
      <c r="AI12" s="94" t="s">
        <v>78</v>
      </c>
      <c r="AJ12" s="94">
        <v>0</v>
      </c>
      <c r="AK12" s="94"/>
      <c r="AL12" s="94"/>
      <c r="AM12" s="94"/>
      <c r="AN12" s="94"/>
      <c r="AO12" s="94"/>
      <c r="AP12" s="94" t="s">
        <v>76</v>
      </c>
      <c r="AQ12" s="97">
        <v>94010</v>
      </c>
      <c r="AR12" s="94">
        <v>0</v>
      </c>
      <c r="AS12" s="94">
        <v>0</v>
      </c>
      <c r="AT12" s="94">
        <v>0</v>
      </c>
      <c r="AU12" s="94">
        <v>0</v>
      </c>
      <c r="AV12" s="94">
        <v>0</v>
      </c>
      <c r="AW12" s="94">
        <v>0</v>
      </c>
      <c r="AX12" s="94">
        <v>0</v>
      </c>
      <c r="AY12" s="94">
        <v>0</v>
      </c>
      <c r="AZ12" s="97">
        <v>10819600</v>
      </c>
      <c r="BA12" s="94">
        <v>0</v>
      </c>
      <c r="BB12" s="94">
        <v>2201330188</v>
      </c>
      <c r="BC12" s="85">
        <v>44915</v>
      </c>
      <c r="BD12" s="94" t="s">
        <v>284</v>
      </c>
      <c r="BE12" s="97">
        <v>20585026</v>
      </c>
    </row>
    <row r="13" spans="1:58" hidden="1" x14ac:dyDescent="0.35">
      <c r="A13" s="84">
        <v>31886736</v>
      </c>
      <c r="B13" s="95" t="s">
        <v>11</v>
      </c>
      <c r="C13" s="94" t="s">
        <v>12</v>
      </c>
      <c r="D13" s="94">
        <v>216</v>
      </c>
      <c r="E13" s="94" t="s">
        <v>140</v>
      </c>
      <c r="F13" s="94" t="s">
        <v>211</v>
      </c>
      <c r="G13" s="85">
        <v>44622</v>
      </c>
      <c r="H13" s="85">
        <v>44624</v>
      </c>
      <c r="I13" s="97">
        <v>500000</v>
      </c>
      <c r="J13" s="97">
        <v>5000</v>
      </c>
      <c r="K13" s="84" t="s">
        <v>14</v>
      </c>
      <c r="L13" s="84" t="s">
        <v>13</v>
      </c>
      <c r="M13" s="84" t="s">
        <v>15</v>
      </c>
      <c r="N13" s="94" t="s">
        <v>17</v>
      </c>
      <c r="O13" s="94" t="s">
        <v>95</v>
      </c>
      <c r="P13" s="94" t="s">
        <v>98</v>
      </c>
      <c r="Q13" s="94">
        <v>0</v>
      </c>
      <c r="R13" s="94"/>
      <c r="S13" s="94" t="s">
        <v>74</v>
      </c>
      <c r="T13" s="85">
        <v>44622</v>
      </c>
      <c r="U13" s="85">
        <v>44629</v>
      </c>
      <c r="V13" s="85">
        <v>44629</v>
      </c>
      <c r="W13" s="85"/>
      <c r="X13" s="99">
        <v>1118</v>
      </c>
      <c r="Y13" s="99" t="s">
        <v>60</v>
      </c>
      <c r="Z13" s="97">
        <v>500000</v>
      </c>
      <c r="AA13" s="97">
        <v>500000</v>
      </c>
      <c r="AB13" s="94">
        <v>0</v>
      </c>
      <c r="AC13" s="94">
        <v>0</v>
      </c>
      <c r="AD13" s="94">
        <v>0</v>
      </c>
      <c r="AE13" s="94">
        <v>0</v>
      </c>
      <c r="AF13" s="94">
        <v>0</v>
      </c>
      <c r="AG13" s="94">
        <v>0</v>
      </c>
      <c r="AH13" s="94"/>
      <c r="AI13" s="94"/>
      <c r="AJ13" s="94">
        <v>0</v>
      </c>
      <c r="AK13" s="94"/>
      <c r="AL13" s="94"/>
      <c r="AM13" s="94"/>
      <c r="AN13" s="94"/>
      <c r="AO13" s="94"/>
      <c r="AP13" s="94" t="s">
        <v>76</v>
      </c>
      <c r="AQ13" s="97">
        <v>5000</v>
      </c>
      <c r="AR13" s="94">
        <v>0</v>
      </c>
      <c r="AS13" s="94">
        <v>0</v>
      </c>
      <c r="AT13" s="94">
        <v>0</v>
      </c>
      <c r="AU13" s="94">
        <v>0</v>
      </c>
      <c r="AV13" s="94">
        <v>0</v>
      </c>
      <c r="AW13" s="94">
        <v>0</v>
      </c>
      <c r="AX13" s="94">
        <v>0</v>
      </c>
      <c r="AY13" s="94">
        <v>0</v>
      </c>
      <c r="AZ13" s="97">
        <v>1780000</v>
      </c>
      <c r="BA13" s="94">
        <v>0</v>
      </c>
      <c r="BB13" s="94">
        <v>2201214972</v>
      </c>
      <c r="BC13" s="85">
        <v>44673</v>
      </c>
      <c r="BD13" s="94" t="s">
        <v>284</v>
      </c>
      <c r="BE13" s="97">
        <v>8706747</v>
      </c>
    </row>
    <row r="14" spans="1:58" hidden="1" x14ac:dyDescent="0.35">
      <c r="A14" s="84">
        <v>31886736</v>
      </c>
      <c r="B14" s="95" t="s">
        <v>11</v>
      </c>
      <c r="C14" s="94" t="s">
        <v>12</v>
      </c>
      <c r="D14" s="94">
        <v>142</v>
      </c>
      <c r="E14" s="94" t="s">
        <v>141</v>
      </c>
      <c r="F14" s="94" t="s">
        <v>212</v>
      </c>
      <c r="G14" s="96">
        <v>44414</v>
      </c>
      <c r="H14" s="85">
        <v>44421</v>
      </c>
      <c r="I14" s="97">
        <v>80000</v>
      </c>
      <c r="J14" s="97">
        <v>5300</v>
      </c>
      <c r="K14" s="84" t="s">
        <v>14</v>
      </c>
      <c r="L14" s="84" t="s">
        <v>13</v>
      </c>
      <c r="M14" s="84" t="s">
        <v>15</v>
      </c>
      <c r="N14" s="94" t="s">
        <v>17</v>
      </c>
      <c r="O14" s="94" t="s">
        <v>95</v>
      </c>
      <c r="P14" s="94" t="s">
        <v>98</v>
      </c>
      <c r="Q14" s="94">
        <v>0</v>
      </c>
      <c r="R14" s="94"/>
      <c r="S14" s="94" t="s">
        <v>74</v>
      </c>
      <c r="T14" s="85">
        <v>44414</v>
      </c>
      <c r="U14" s="85">
        <v>44460</v>
      </c>
      <c r="V14" s="85">
        <v>44460</v>
      </c>
      <c r="W14" s="85"/>
      <c r="X14" s="99">
        <v>1287</v>
      </c>
      <c r="Y14" s="99" t="s">
        <v>60</v>
      </c>
      <c r="Z14" s="97">
        <v>80000</v>
      </c>
      <c r="AA14" s="97">
        <v>80000</v>
      </c>
      <c r="AB14" s="94">
        <v>0</v>
      </c>
      <c r="AC14" s="94">
        <v>0</v>
      </c>
      <c r="AD14" s="94">
        <v>0</v>
      </c>
      <c r="AE14" s="94">
        <v>0</v>
      </c>
      <c r="AF14" s="94">
        <v>0</v>
      </c>
      <c r="AG14" s="94">
        <v>0</v>
      </c>
      <c r="AH14" s="94"/>
      <c r="AI14" s="94"/>
      <c r="AJ14" s="94">
        <v>0</v>
      </c>
      <c r="AK14" s="94"/>
      <c r="AL14" s="94"/>
      <c r="AM14" s="94"/>
      <c r="AN14" s="94"/>
      <c r="AO14" s="94"/>
      <c r="AP14" s="94" t="s">
        <v>76</v>
      </c>
      <c r="AQ14" s="97">
        <v>5300</v>
      </c>
      <c r="AR14" s="94">
        <v>0</v>
      </c>
      <c r="AS14" s="94">
        <v>0</v>
      </c>
      <c r="AT14" s="94">
        <v>0</v>
      </c>
      <c r="AU14" s="94">
        <v>0</v>
      </c>
      <c r="AV14" s="94">
        <v>0</v>
      </c>
      <c r="AW14" s="94">
        <v>0</v>
      </c>
      <c r="AX14" s="94">
        <v>0</v>
      </c>
      <c r="AY14" s="94">
        <v>0</v>
      </c>
      <c r="AZ14" s="97">
        <v>91120</v>
      </c>
      <c r="BA14" s="94">
        <v>0</v>
      </c>
      <c r="BB14" s="94">
        <v>2201214972</v>
      </c>
      <c r="BC14" s="85">
        <v>44673</v>
      </c>
      <c r="BD14" s="94" t="s">
        <v>284</v>
      </c>
      <c r="BE14" s="97">
        <v>8706747</v>
      </c>
    </row>
    <row r="15" spans="1:58" hidden="1" x14ac:dyDescent="0.35">
      <c r="A15" s="84">
        <v>31886736</v>
      </c>
      <c r="B15" s="95" t="s">
        <v>11</v>
      </c>
      <c r="C15" s="94" t="s">
        <v>12</v>
      </c>
      <c r="D15" s="94">
        <v>328</v>
      </c>
      <c r="E15" s="94" t="s">
        <v>142</v>
      </c>
      <c r="F15" s="94" t="s">
        <v>213</v>
      </c>
      <c r="G15" s="85">
        <v>44845</v>
      </c>
      <c r="H15" s="85">
        <v>44845</v>
      </c>
      <c r="I15" s="97">
        <v>3968800</v>
      </c>
      <c r="J15" s="97">
        <v>24770</v>
      </c>
      <c r="K15" s="84" t="s">
        <v>14</v>
      </c>
      <c r="L15" s="84" t="s">
        <v>13</v>
      </c>
      <c r="M15" s="84" t="s">
        <v>15</v>
      </c>
      <c r="N15" s="94" t="s">
        <v>17</v>
      </c>
      <c r="O15" s="94" t="s">
        <v>94</v>
      </c>
      <c r="P15" s="94" t="s">
        <v>289</v>
      </c>
      <c r="Q15" s="94">
        <v>0</v>
      </c>
      <c r="R15" s="94"/>
      <c r="S15" s="94" t="s">
        <v>74</v>
      </c>
      <c r="T15" s="85">
        <v>44845</v>
      </c>
      <c r="U15" s="85">
        <v>44853</v>
      </c>
      <c r="V15" s="85">
        <v>45064</v>
      </c>
      <c r="W15" s="85"/>
      <c r="X15" s="99">
        <v>683</v>
      </c>
      <c r="Y15" s="99" t="s">
        <v>60</v>
      </c>
      <c r="Z15" s="97">
        <v>4050000</v>
      </c>
      <c r="AA15" s="97">
        <v>18500</v>
      </c>
      <c r="AB15" s="94">
        <v>0</v>
      </c>
      <c r="AC15" s="94">
        <v>0</v>
      </c>
      <c r="AD15" s="94">
        <v>0</v>
      </c>
      <c r="AE15" s="94">
        <v>0</v>
      </c>
      <c r="AF15" s="18">
        <v>18500</v>
      </c>
      <c r="AG15" s="94">
        <v>0</v>
      </c>
      <c r="AH15" s="94"/>
      <c r="AI15" s="94" t="s">
        <v>79</v>
      </c>
      <c r="AJ15" s="94">
        <v>0</v>
      </c>
      <c r="AK15" s="94"/>
      <c r="AL15" s="94"/>
      <c r="AM15" s="94"/>
      <c r="AN15" s="94"/>
      <c r="AO15" s="94"/>
      <c r="AP15" s="94" t="s">
        <v>76</v>
      </c>
      <c r="AQ15" s="97">
        <v>24770</v>
      </c>
      <c r="AR15" s="94">
        <v>0</v>
      </c>
      <c r="AS15" s="94">
        <v>0</v>
      </c>
      <c r="AT15" s="94">
        <v>0</v>
      </c>
      <c r="AU15" s="94">
        <v>0</v>
      </c>
      <c r="AV15" s="94">
        <v>0</v>
      </c>
      <c r="AW15" s="94">
        <v>0</v>
      </c>
      <c r="AX15" s="94">
        <v>0</v>
      </c>
      <c r="AY15" s="94">
        <v>0</v>
      </c>
      <c r="AZ15" s="97">
        <v>14188600</v>
      </c>
      <c r="BA15" s="94">
        <v>0</v>
      </c>
      <c r="BB15" s="94">
        <v>2201330188</v>
      </c>
      <c r="BC15" s="85">
        <v>44915</v>
      </c>
      <c r="BD15" s="94" t="s">
        <v>284</v>
      </c>
      <c r="BE15" s="97">
        <v>20585026</v>
      </c>
    </row>
    <row r="16" spans="1:58" hidden="1" x14ac:dyDescent="0.35">
      <c r="A16" s="84">
        <v>31886736</v>
      </c>
      <c r="B16" s="95" t="s">
        <v>11</v>
      </c>
      <c r="C16" s="94" t="s">
        <v>12</v>
      </c>
      <c r="D16" s="94">
        <v>295</v>
      </c>
      <c r="E16" s="94" t="s">
        <v>143</v>
      </c>
      <c r="F16" s="94" t="s">
        <v>214</v>
      </c>
      <c r="G16" s="85">
        <v>44784</v>
      </c>
      <c r="H16" s="85">
        <v>44810</v>
      </c>
      <c r="I16" s="97">
        <v>6414800</v>
      </c>
      <c r="J16" s="97">
        <v>92820</v>
      </c>
      <c r="K16" s="84" t="s">
        <v>14</v>
      </c>
      <c r="L16" s="84" t="s">
        <v>13</v>
      </c>
      <c r="M16" s="84" t="s">
        <v>15</v>
      </c>
      <c r="N16" s="94" t="s">
        <v>17</v>
      </c>
      <c r="O16" s="94" t="s">
        <v>94</v>
      </c>
      <c r="P16" s="94" t="s">
        <v>289</v>
      </c>
      <c r="Q16" s="94">
        <v>0</v>
      </c>
      <c r="R16" s="94"/>
      <c r="S16" s="94" t="s">
        <v>74</v>
      </c>
      <c r="T16" s="85">
        <v>44784</v>
      </c>
      <c r="U16" s="85">
        <v>44818</v>
      </c>
      <c r="V16" s="85">
        <v>45019</v>
      </c>
      <c r="W16" s="85"/>
      <c r="X16" s="99">
        <v>728</v>
      </c>
      <c r="Y16" s="99" t="s">
        <v>60</v>
      </c>
      <c r="Z16" s="97">
        <v>6566300</v>
      </c>
      <c r="AA16" s="97">
        <v>86300</v>
      </c>
      <c r="AB16" s="94">
        <v>0</v>
      </c>
      <c r="AC16" s="94">
        <v>0</v>
      </c>
      <c r="AD16" s="94">
        <v>0</v>
      </c>
      <c r="AE16" s="94">
        <v>0</v>
      </c>
      <c r="AF16" s="18">
        <v>86300</v>
      </c>
      <c r="AG16" s="94">
        <v>0</v>
      </c>
      <c r="AH16" s="94"/>
      <c r="AI16" s="94" t="s">
        <v>80</v>
      </c>
      <c r="AJ16" s="94">
        <v>0</v>
      </c>
      <c r="AK16" s="94"/>
      <c r="AL16" s="94"/>
      <c r="AM16" s="94"/>
      <c r="AN16" s="94"/>
      <c r="AO16" s="94"/>
      <c r="AP16" s="94" t="s">
        <v>76</v>
      </c>
      <c r="AQ16" s="97">
        <v>92820</v>
      </c>
      <c r="AR16" s="94">
        <v>0</v>
      </c>
      <c r="AS16" s="94">
        <v>0</v>
      </c>
      <c r="AT16" s="94">
        <v>0</v>
      </c>
      <c r="AU16" s="94">
        <v>0</v>
      </c>
      <c r="AV16" s="94">
        <v>0</v>
      </c>
      <c r="AW16" s="94">
        <v>0</v>
      </c>
      <c r="AX16" s="94">
        <v>0</v>
      </c>
      <c r="AY16" s="94">
        <v>0</v>
      </c>
      <c r="AZ16" s="97">
        <v>22722000</v>
      </c>
      <c r="BA16" s="94">
        <v>0</v>
      </c>
      <c r="BB16" s="94">
        <v>2201330188</v>
      </c>
      <c r="BC16" s="85">
        <v>44915</v>
      </c>
      <c r="BD16" s="94" t="s">
        <v>284</v>
      </c>
      <c r="BE16" s="97">
        <v>20585026</v>
      </c>
    </row>
    <row r="17" spans="1:57" hidden="1" x14ac:dyDescent="0.35">
      <c r="A17" s="84">
        <v>31886736</v>
      </c>
      <c r="B17" s="95" t="s">
        <v>11</v>
      </c>
      <c r="C17" s="94" t="s">
        <v>12</v>
      </c>
      <c r="D17" s="94">
        <v>155</v>
      </c>
      <c r="E17" s="94" t="s">
        <v>144</v>
      </c>
      <c r="F17" s="94" t="s">
        <v>215</v>
      </c>
      <c r="G17" s="85">
        <v>44441</v>
      </c>
      <c r="H17" s="85">
        <v>44448</v>
      </c>
      <c r="I17" s="97">
        <v>220000</v>
      </c>
      <c r="J17" s="97">
        <v>9900</v>
      </c>
      <c r="K17" s="84" t="s">
        <v>14</v>
      </c>
      <c r="L17" s="84" t="s">
        <v>13</v>
      </c>
      <c r="M17" s="84" t="s">
        <v>15</v>
      </c>
      <c r="N17" s="94" t="s">
        <v>17</v>
      </c>
      <c r="O17" s="94" t="s">
        <v>95</v>
      </c>
      <c r="P17" s="94" t="s">
        <v>98</v>
      </c>
      <c r="Q17" s="94">
        <v>0</v>
      </c>
      <c r="R17" s="94"/>
      <c r="S17" s="94" t="s">
        <v>74</v>
      </c>
      <c r="T17" s="85">
        <v>44441</v>
      </c>
      <c r="U17" s="85">
        <v>44449</v>
      </c>
      <c r="V17" s="85">
        <v>44449</v>
      </c>
      <c r="W17" s="85"/>
      <c r="X17" s="99">
        <v>1298</v>
      </c>
      <c r="Y17" s="99" t="s">
        <v>60</v>
      </c>
      <c r="Z17" s="97">
        <v>220000</v>
      </c>
      <c r="AA17" s="97">
        <v>220000</v>
      </c>
      <c r="AB17" s="94">
        <v>0</v>
      </c>
      <c r="AC17" s="94">
        <v>0</v>
      </c>
      <c r="AD17" s="94">
        <v>0</v>
      </c>
      <c r="AE17" s="94">
        <v>0</v>
      </c>
      <c r="AF17" s="94">
        <v>0</v>
      </c>
      <c r="AG17" s="94">
        <v>0</v>
      </c>
      <c r="AH17" s="94"/>
      <c r="AI17" s="94"/>
      <c r="AJ17" s="94">
        <v>0</v>
      </c>
      <c r="AK17" s="94"/>
      <c r="AL17" s="94"/>
      <c r="AM17" s="94"/>
      <c r="AN17" s="94"/>
      <c r="AO17" s="94"/>
      <c r="AP17" s="94" t="s">
        <v>76</v>
      </c>
      <c r="AQ17" s="97">
        <v>9900</v>
      </c>
      <c r="AR17" s="94">
        <v>0</v>
      </c>
      <c r="AS17" s="94">
        <v>0</v>
      </c>
      <c r="AT17" s="94">
        <v>0</v>
      </c>
      <c r="AU17" s="94">
        <v>0</v>
      </c>
      <c r="AV17" s="94">
        <v>0</v>
      </c>
      <c r="AW17" s="94">
        <v>0</v>
      </c>
      <c r="AX17" s="94">
        <v>0</v>
      </c>
      <c r="AY17" s="94">
        <v>0</v>
      </c>
      <c r="AZ17" s="97">
        <v>752400</v>
      </c>
      <c r="BA17" s="94">
        <v>0</v>
      </c>
      <c r="BB17" s="94">
        <v>2201257603</v>
      </c>
      <c r="BC17" s="85">
        <v>44742</v>
      </c>
      <c r="BD17" s="94" t="s">
        <v>284</v>
      </c>
      <c r="BE17" s="97">
        <v>831672</v>
      </c>
    </row>
    <row r="18" spans="1:57" hidden="1" x14ac:dyDescent="0.35">
      <c r="A18" s="84">
        <v>31886736</v>
      </c>
      <c r="B18" s="95" t="s">
        <v>11</v>
      </c>
      <c r="C18" s="94" t="s">
        <v>12</v>
      </c>
      <c r="D18" s="94">
        <v>140</v>
      </c>
      <c r="E18" s="94" t="s">
        <v>145</v>
      </c>
      <c r="F18" s="94" t="s">
        <v>216</v>
      </c>
      <c r="G18" s="96">
        <v>44414</v>
      </c>
      <c r="H18" s="85">
        <v>44421</v>
      </c>
      <c r="I18" s="97">
        <v>440000</v>
      </c>
      <c r="J18" s="97">
        <v>14765</v>
      </c>
      <c r="K18" s="84" t="s">
        <v>14</v>
      </c>
      <c r="L18" s="84" t="s">
        <v>13</v>
      </c>
      <c r="M18" s="84" t="s">
        <v>15</v>
      </c>
      <c r="N18" s="94" t="s">
        <v>17</v>
      </c>
      <c r="O18" s="94" t="s">
        <v>95</v>
      </c>
      <c r="P18" s="94" t="s">
        <v>98</v>
      </c>
      <c r="Q18" s="94">
        <v>0</v>
      </c>
      <c r="R18" s="94"/>
      <c r="S18" s="94" t="s">
        <v>74</v>
      </c>
      <c r="T18" s="85">
        <v>44414</v>
      </c>
      <c r="U18" s="85">
        <v>44460</v>
      </c>
      <c r="V18" s="85">
        <v>44460</v>
      </c>
      <c r="W18" s="85"/>
      <c r="X18" s="99">
        <v>1287</v>
      </c>
      <c r="Y18" s="99" t="s">
        <v>60</v>
      </c>
      <c r="Z18" s="97">
        <v>440000</v>
      </c>
      <c r="AA18" s="97">
        <v>440000</v>
      </c>
      <c r="AB18" s="94">
        <v>0</v>
      </c>
      <c r="AC18" s="94">
        <v>0</v>
      </c>
      <c r="AD18" s="94">
        <v>0</v>
      </c>
      <c r="AE18" s="94">
        <v>0</v>
      </c>
      <c r="AF18" s="94">
        <v>0</v>
      </c>
      <c r="AG18" s="94">
        <v>0</v>
      </c>
      <c r="AH18" s="94"/>
      <c r="AI18" s="94"/>
      <c r="AJ18" s="94">
        <v>0</v>
      </c>
      <c r="AK18" s="94"/>
      <c r="AL18" s="94"/>
      <c r="AM18" s="94"/>
      <c r="AN18" s="94"/>
      <c r="AO18" s="94"/>
      <c r="AP18" s="94" t="s">
        <v>76</v>
      </c>
      <c r="AQ18" s="97">
        <v>14765</v>
      </c>
      <c r="AR18" s="94">
        <v>0</v>
      </c>
      <c r="AS18" s="94">
        <v>0</v>
      </c>
      <c r="AT18" s="94">
        <v>0</v>
      </c>
      <c r="AU18" s="94">
        <v>0</v>
      </c>
      <c r="AV18" s="94">
        <v>0</v>
      </c>
      <c r="AW18" s="94">
        <v>0</v>
      </c>
      <c r="AX18" s="94">
        <v>0</v>
      </c>
      <c r="AY18" s="94">
        <v>0</v>
      </c>
      <c r="AZ18" s="97">
        <v>20140</v>
      </c>
      <c r="BA18" s="94">
        <v>0</v>
      </c>
      <c r="BB18" s="94">
        <v>2201214972</v>
      </c>
      <c r="BC18" s="85">
        <v>44673</v>
      </c>
      <c r="BD18" s="94" t="s">
        <v>284</v>
      </c>
      <c r="BE18" s="97">
        <v>8706747</v>
      </c>
    </row>
    <row r="19" spans="1:57" hidden="1" x14ac:dyDescent="0.35">
      <c r="A19" s="84">
        <v>31886736</v>
      </c>
      <c r="B19" s="95" t="s">
        <v>11</v>
      </c>
      <c r="C19" s="94" t="s">
        <v>12</v>
      </c>
      <c r="D19" s="94">
        <v>378</v>
      </c>
      <c r="E19" s="94" t="s">
        <v>146</v>
      </c>
      <c r="F19" s="94" t="s">
        <v>217</v>
      </c>
      <c r="G19" s="85">
        <v>44959</v>
      </c>
      <c r="H19" s="85">
        <v>44960</v>
      </c>
      <c r="I19" s="98">
        <v>630000</v>
      </c>
      <c r="J19" s="98">
        <v>17630</v>
      </c>
      <c r="K19" s="84" t="s">
        <v>14</v>
      </c>
      <c r="L19" s="84" t="s">
        <v>13</v>
      </c>
      <c r="M19" s="84" t="s">
        <v>15</v>
      </c>
      <c r="N19" s="94" t="s">
        <v>17</v>
      </c>
      <c r="O19" s="94" t="s">
        <v>95</v>
      </c>
      <c r="P19" s="94" t="s">
        <v>98</v>
      </c>
      <c r="Q19" s="94">
        <v>0</v>
      </c>
      <c r="R19" s="94"/>
      <c r="S19" s="94" t="s">
        <v>74</v>
      </c>
      <c r="T19" s="85">
        <v>44959</v>
      </c>
      <c r="U19" s="85">
        <v>44967</v>
      </c>
      <c r="V19" s="85">
        <v>44967</v>
      </c>
      <c r="W19" s="85"/>
      <c r="X19" s="99">
        <v>780</v>
      </c>
      <c r="Y19" s="99" t="s">
        <v>60</v>
      </c>
      <c r="Z19" s="97">
        <v>630000</v>
      </c>
      <c r="AA19" s="97">
        <v>630000</v>
      </c>
      <c r="AB19" s="94">
        <v>0</v>
      </c>
      <c r="AC19" s="94">
        <v>0</v>
      </c>
      <c r="AD19" s="94">
        <v>0</v>
      </c>
      <c r="AE19" s="94">
        <v>0</v>
      </c>
      <c r="AF19" s="94">
        <v>0</v>
      </c>
      <c r="AG19" s="94">
        <v>0</v>
      </c>
      <c r="AH19" s="94"/>
      <c r="AI19" s="94"/>
      <c r="AJ19" s="94">
        <v>0</v>
      </c>
      <c r="AK19" s="94"/>
      <c r="AL19" s="94"/>
      <c r="AM19" s="94"/>
      <c r="AN19" s="94"/>
      <c r="AO19" s="94"/>
      <c r="AP19" s="94" t="s">
        <v>76</v>
      </c>
      <c r="AQ19" s="98">
        <v>17630</v>
      </c>
      <c r="AR19" s="94">
        <v>0</v>
      </c>
      <c r="AS19" s="94">
        <v>0</v>
      </c>
      <c r="AT19" s="94">
        <v>0</v>
      </c>
      <c r="AU19" s="94">
        <v>0</v>
      </c>
      <c r="AV19" s="94">
        <v>0</v>
      </c>
      <c r="AW19" s="94">
        <v>0</v>
      </c>
      <c r="AX19" s="94">
        <v>0</v>
      </c>
      <c r="AY19" s="94">
        <v>0</v>
      </c>
      <c r="AZ19" s="97">
        <v>2197480</v>
      </c>
      <c r="BA19" s="94">
        <v>0</v>
      </c>
      <c r="BB19" s="94">
        <v>2201365891</v>
      </c>
      <c r="BC19" s="85">
        <v>45007</v>
      </c>
      <c r="BD19" s="94" t="s">
        <v>284</v>
      </c>
      <c r="BE19" s="97">
        <v>7770813</v>
      </c>
    </row>
    <row r="20" spans="1:57" hidden="1" x14ac:dyDescent="0.35">
      <c r="A20" s="84">
        <v>31886736</v>
      </c>
      <c r="B20" s="95" t="s">
        <v>11</v>
      </c>
      <c r="C20" s="94" t="s">
        <v>12</v>
      </c>
      <c r="D20" s="94">
        <v>348</v>
      </c>
      <c r="E20" s="94" t="s">
        <v>147</v>
      </c>
      <c r="F20" s="94" t="s">
        <v>218</v>
      </c>
      <c r="G20" s="85">
        <v>44900</v>
      </c>
      <c r="H20" s="85">
        <v>44908</v>
      </c>
      <c r="I20" s="97">
        <v>540000</v>
      </c>
      <c r="J20" s="97">
        <v>20156</v>
      </c>
      <c r="K20" s="84" t="s">
        <v>14</v>
      </c>
      <c r="L20" s="84" t="s">
        <v>13</v>
      </c>
      <c r="M20" s="84" t="s">
        <v>15</v>
      </c>
      <c r="N20" s="94" t="s">
        <v>17</v>
      </c>
      <c r="O20" s="94" t="s">
        <v>95</v>
      </c>
      <c r="P20" s="94" t="s">
        <v>98</v>
      </c>
      <c r="Q20" s="94">
        <v>0</v>
      </c>
      <c r="R20" s="94"/>
      <c r="S20" s="94" t="s">
        <v>74</v>
      </c>
      <c r="T20" s="85">
        <v>44900</v>
      </c>
      <c r="U20" s="85">
        <v>44921</v>
      </c>
      <c r="V20" s="85">
        <v>45002</v>
      </c>
      <c r="W20" s="85"/>
      <c r="X20" s="99">
        <v>745</v>
      </c>
      <c r="Y20" s="99" t="s">
        <v>60</v>
      </c>
      <c r="Z20" s="97">
        <v>540000</v>
      </c>
      <c r="AA20" s="97">
        <v>90000</v>
      </c>
      <c r="AB20" s="94">
        <v>0</v>
      </c>
      <c r="AC20" s="94">
        <v>0</v>
      </c>
      <c r="AD20" s="94">
        <v>0</v>
      </c>
      <c r="AE20" s="94">
        <v>0</v>
      </c>
      <c r="AF20" s="94">
        <v>0</v>
      </c>
      <c r="AG20" s="94">
        <v>0</v>
      </c>
      <c r="AH20" s="94"/>
      <c r="AI20" s="94" t="s">
        <v>81</v>
      </c>
      <c r="AJ20" s="94">
        <v>0</v>
      </c>
      <c r="AK20" s="94"/>
      <c r="AL20" s="94"/>
      <c r="AM20" s="94"/>
      <c r="AN20" s="94"/>
      <c r="AO20" s="94"/>
      <c r="AP20" s="94" t="s">
        <v>76</v>
      </c>
      <c r="AQ20" s="97">
        <v>20156</v>
      </c>
      <c r="AR20" s="94">
        <v>0</v>
      </c>
      <c r="AS20" s="94">
        <v>0</v>
      </c>
      <c r="AT20" s="94">
        <v>0</v>
      </c>
      <c r="AU20" s="94">
        <v>0</v>
      </c>
      <c r="AV20" s="94">
        <v>0</v>
      </c>
      <c r="AW20" s="94">
        <v>0</v>
      </c>
      <c r="AX20" s="94">
        <v>0</v>
      </c>
      <c r="AY20" s="94">
        <v>0</v>
      </c>
      <c r="AZ20" s="97">
        <v>1539376</v>
      </c>
      <c r="BA20" s="94">
        <v>0</v>
      </c>
      <c r="BB20" s="94">
        <v>2201365891</v>
      </c>
      <c r="BC20" s="85">
        <v>45007</v>
      </c>
      <c r="BD20" s="94" t="s">
        <v>284</v>
      </c>
      <c r="BE20" s="97">
        <v>7770813</v>
      </c>
    </row>
    <row r="21" spans="1:57" hidden="1" x14ac:dyDescent="0.35">
      <c r="A21" s="84">
        <v>31886736</v>
      </c>
      <c r="B21" s="95" t="s">
        <v>11</v>
      </c>
      <c r="C21" s="94" t="s">
        <v>12</v>
      </c>
      <c r="D21" s="94">
        <v>299</v>
      </c>
      <c r="E21" s="94" t="s">
        <v>148</v>
      </c>
      <c r="F21" s="94" t="s">
        <v>219</v>
      </c>
      <c r="G21" s="85">
        <v>44809</v>
      </c>
      <c r="H21" s="85">
        <v>44810</v>
      </c>
      <c r="I21" s="97">
        <v>810000</v>
      </c>
      <c r="J21" s="98">
        <v>21968</v>
      </c>
      <c r="K21" s="84" t="s">
        <v>14</v>
      </c>
      <c r="L21" s="84" t="s">
        <v>13</v>
      </c>
      <c r="M21" s="84" t="s">
        <v>15</v>
      </c>
      <c r="N21" s="94" t="s">
        <v>17</v>
      </c>
      <c r="O21" s="94" t="s">
        <v>95</v>
      </c>
      <c r="P21" s="94" t="s">
        <v>98</v>
      </c>
      <c r="Q21" s="94">
        <v>0</v>
      </c>
      <c r="R21" s="94"/>
      <c r="S21" s="94" t="s">
        <v>74</v>
      </c>
      <c r="T21" s="85">
        <v>44809</v>
      </c>
      <c r="U21" s="85">
        <v>44818</v>
      </c>
      <c r="V21" s="85">
        <v>44818</v>
      </c>
      <c r="W21" s="85"/>
      <c r="X21" s="99">
        <v>929</v>
      </c>
      <c r="Y21" s="99" t="s">
        <v>60</v>
      </c>
      <c r="Z21" s="97">
        <v>810000</v>
      </c>
      <c r="AA21" s="97">
        <v>810000</v>
      </c>
      <c r="AB21" s="94">
        <v>0</v>
      </c>
      <c r="AC21" s="94">
        <v>0</v>
      </c>
      <c r="AD21" s="94">
        <v>0</v>
      </c>
      <c r="AE21" s="94">
        <v>0</v>
      </c>
      <c r="AF21" s="94">
        <v>0</v>
      </c>
      <c r="AG21" s="94">
        <v>0</v>
      </c>
      <c r="AH21" s="94"/>
      <c r="AI21" s="94"/>
      <c r="AJ21" s="94">
        <v>0</v>
      </c>
      <c r="AK21" s="94"/>
      <c r="AL21" s="94"/>
      <c r="AM21" s="94"/>
      <c r="AN21" s="94"/>
      <c r="AO21" s="94"/>
      <c r="AP21" s="94" t="s">
        <v>76</v>
      </c>
      <c r="AQ21" s="98">
        <v>21968</v>
      </c>
      <c r="AR21" s="94">
        <v>0</v>
      </c>
      <c r="AS21" s="94">
        <v>0</v>
      </c>
      <c r="AT21" s="94">
        <v>0</v>
      </c>
      <c r="AU21" s="94">
        <v>0</v>
      </c>
      <c r="AV21" s="94">
        <v>0</v>
      </c>
      <c r="AW21" s="94">
        <v>0</v>
      </c>
      <c r="AX21" s="94">
        <v>0</v>
      </c>
      <c r="AY21" s="94">
        <v>0</v>
      </c>
      <c r="AZ21" s="97">
        <v>2828148</v>
      </c>
      <c r="BA21" s="94">
        <v>0</v>
      </c>
      <c r="BB21" s="94">
        <v>2201328278</v>
      </c>
      <c r="BC21" s="85">
        <v>44902</v>
      </c>
      <c r="BD21" s="94" t="s">
        <v>284</v>
      </c>
      <c r="BE21" s="97">
        <v>707037</v>
      </c>
    </row>
    <row r="22" spans="1:57" hidden="1" x14ac:dyDescent="0.35">
      <c r="A22" s="84">
        <v>31886736</v>
      </c>
      <c r="B22" s="95" t="s">
        <v>11</v>
      </c>
      <c r="C22" s="94" t="s">
        <v>12</v>
      </c>
      <c r="D22" s="94">
        <v>388</v>
      </c>
      <c r="E22" s="94" t="s">
        <v>149</v>
      </c>
      <c r="F22" s="94" t="s">
        <v>220</v>
      </c>
      <c r="G22" s="85">
        <v>44987</v>
      </c>
      <c r="H22" s="85">
        <v>44987</v>
      </c>
      <c r="I22" s="97">
        <v>216300</v>
      </c>
      <c r="J22" s="97">
        <v>24900</v>
      </c>
      <c r="K22" s="84" t="s">
        <v>14</v>
      </c>
      <c r="L22" s="84" t="s">
        <v>13</v>
      </c>
      <c r="M22" s="84" t="s">
        <v>15</v>
      </c>
      <c r="N22" s="94" t="s">
        <v>17</v>
      </c>
      <c r="O22" s="94" t="s">
        <v>95</v>
      </c>
      <c r="P22" s="94" t="s">
        <v>98</v>
      </c>
      <c r="Q22" s="94">
        <v>0</v>
      </c>
      <c r="R22" s="94"/>
      <c r="S22" s="94" t="s">
        <v>74</v>
      </c>
      <c r="T22" s="85">
        <v>44987</v>
      </c>
      <c r="U22" s="85">
        <v>44992</v>
      </c>
      <c r="V22" s="85">
        <v>44992</v>
      </c>
      <c r="W22" s="85"/>
      <c r="X22" s="99">
        <v>755</v>
      </c>
      <c r="Y22" s="99" t="s">
        <v>60</v>
      </c>
      <c r="Z22" s="97">
        <v>216300</v>
      </c>
      <c r="AA22" s="97">
        <v>216300</v>
      </c>
      <c r="AB22" s="94">
        <v>0</v>
      </c>
      <c r="AC22" s="94">
        <v>0</v>
      </c>
      <c r="AD22" s="94">
        <v>0</v>
      </c>
      <c r="AE22" s="94">
        <v>0</v>
      </c>
      <c r="AF22" s="94">
        <v>0</v>
      </c>
      <c r="AG22" s="94">
        <v>0</v>
      </c>
      <c r="AH22" s="94"/>
      <c r="AI22" s="94"/>
      <c r="AJ22" s="94">
        <v>0</v>
      </c>
      <c r="AK22" s="94"/>
      <c r="AL22" s="94"/>
      <c r="AM22" s="94"/>
      <c r="AN22" s="94"/>
      <c r="AO22" s="94"/>
      <c r="AP22" s="94" t="s">
        <v>76</v>
      </c>
      <c r="AQ22" s="97">
        <v>24900</v>
      </c>
      <c r="AR22" s="94">
        <v>0</v>
      </c>
      <c r="AS22" s="94">
        <v>0</v>
      </c>
      <c r="AT22" s="94">
        <v>0</v>
      </c>
      <c r="AU22" s="94">
        <v>0</v>
      </c>
      <c r="AV22" s="94">
        <v>0</v>
      </c>
      <c r="AW22" s="94">
        <v>0</v>
      </c>
      <c r="AX22" s="94">
        <v>0</v>
      </c>
      <c r="AY22" s="94">
        <v>0</v>
      </c>
      <c r="AZ22" s="97">
        <v>778680</v>
      </c>
      <c r="BA22" s="94">
        <v>0</v>
      </c>
      <c r="BB22" s="94">
        <v>2201378010</v>
      </c>
      <c r="BC22" s="85">
        <v>45036</v>
      </c>
      <c r="BD22" s="94" t="s">
        <v>284</v>
      </c>
      <c r="BE22" s="97">
        <v>21397828</v>
      </c>
    </row>
    <row r="23" spans="1:57" hidden="1" x14ac:dyDescent="0.35">
      <c r="A23" s="84">
        <v>31886736</v>
      </c>
      <c r="B23" s="95" t="s">
        <v>11</v>
      </c>
      <c r="C23" s="94" t="s">
        <v>12</v>
      </c>
      <c r="D23" s="94">
        <v>114</v>
      </c>
      <c r="E23" s="94" t="s">
        <v>150</v>
      </c>
      <c r="F23" s="94" t="s">
        <v>221</v>
      </c>
      <c r="G23" s="96">
        <v>44378</v>
      </c>
      <c r="H23" s="85">
        <v>44378</v>
      </c>
      <c r="I23" s="97">
        <v>76600</v>
      </c>
      <c r="J23" s="97">
        <v>27094</v>
      </c>
      <c r="K23" s="84" t="s">
        <v>14</v>
      </c>
      <c r="L23" s="84" t="s">
        <v>13</v>
      </c>
      <c r="M23" s="84" t="s">
        <v>15</v>
      </c>
      <c r="N23" s="94" t="s">
        <v>17</v>
      </c>
      <c r="O23" s="94" t="s">
        <v>95</v>
      </c>
      <c r="P23" s="94" t="s">
        <v>98</v>
      </c>
      <c r="Q23" s="94">
        <v>0</v>
      </c>
      <c r="R23" s="94"/>
      <c r="S23" s="94" t="s">
        <v>74</v>
      </c>
      <c r="T23" s="85">
        <v>44378</v>
      </c>
      <c r="U23" s="85">
        <v>44383</v>
      </c>
      <c r="V23" s="85">
        <v>44383</v>
      </c>
      <c r="W23" s="85"/>
      <c r="X23" s="99">
        <v>1364</v>
      </c>
      <c r="Y23" s="99" t="s">
        <v>60</v>
      </c>
      <c r="Z23" s="97">
        <v>80000</v>
      </c>
      <c r="AA23" s="97">
        <v>80000</v>
      </c>
      <c r="AB23" s="18">
        <v>3400</v>
      </c>
      <c r="AC23" s="94">
        <v>0</v>
      </c>
      <c r="AD23" s="94">
        <v>0</v>
      </c>
      <c r="AE23" s="94">
        <v>0</v>
      </c>
      <c r="AF23" s="94">
        <v>0</v>
      </c>
      <c r="AG23" s="94">
        <v>0</v>
      </c>
      <c r="AH23" s="94"/>
      <c r="AI23" s="94"/>
      <c r="AJ23" s="94">
        <v>0</v>
      </c>
      <c r="AK23" s="94"/>
      <c r="AL23" s="94"/>
      <c r="AM23" s="94"/>
      <c r="AN23" s="94"/>
      <c r="AO23" s="94"/>
      <c r="AP23" s="94" t="s">
        <v>76</v>
      </c>
      <c r="AQ23" s="97">
        <v>27094</v>
      </c>
      <c r="AR23" s="94">
        <v>0</v>
      </c>
      <c r="AS23" s="94">
        <v>0</v>
      </c>
      <c r="AT23" s="94">
        <v>0</v>
      </c>
      <c r="AU23" s="94">
        <v>0</v>
      </c>
      <c r="AV23" s="94">
        <v>0</v>
      </c>
      <c r="AW23" s="94">
        <v>0</v>
      </c>
      <c r="AX23" s="94">
        <v>0</v>
      </c>
      <c r="AY23" s="94">
        <v>0</v>
      </c>
      <c r="AZ23" s="97">
        <v>167384</v>
      </c>
      <c r="BA23" s="94">
        <v>0</v>
      </c>
      <c r="BB23" s="94">
        <v>2201257603</v>
      </c>
      <c r="BC23" s="85">
        <v>44742</v>
      </c>
      <c r="BD23" s="94" t="s">
        <v>284</v>
      </c>
      <c r="BE23" s="97">
        <v>831672</v>
      </c>
    </row>
    <row r="24" spans="1:57" hidden="1" x14ac:dyDescent="0.35">
      <c r="A24" s="84">
        <v>31886736</v>
      </c>
      <c r="B24" s="95" t="s">
        <v>11</v>
      </c>
      <c r="C24" s="94" t="s">
        <v>12</v>
      </c>
      <c r="D24" s="94">
        <v>101</v>
      </c>
      <c r="E24" s="94" t="s">
        <v>151</v>
      </c>
      <c r="F24" s="94" t="s">
        <v>222</v>
      </c>
      <c r="G24" s="85">
        <v>44349</v>
      </c>
      <c r="H24" s="85">
        <v>44350</v>
      </c>
      <c r="I24" s="97">
        <v>303900</v>
      </c>
      <c r="J24" s="97">
        <v>34210</v>
      </c>
      <c r="K24" s="84" t="s">
        <v>14</v>
      </c>
      <c r="L24" s="84" t="s">
        <v>13</v>
      </c>
      <c r="M24" s="84" t="s">
        <v>15</v>
      </c>
      <c r="N24" s="94" t="s">
        <v>17</v>
      </c>
      <c r="O24" s="94" t="s">
        <v>95</v>
      </c>
      <c r="P24" s="94" t="s">
        <v>98</v>
      </c>
      <c r="Q24" s="94">
        <v>0</v>
      </c>
      <c r="R24" s="94"/>
      <c r="S24" s="94" t="s">
        <v>74</v>
      </c>
      <c r="T24" s="85">
        <v>44349</v>
      </c>
      <c r="U24" s="85">
        <v>44351</v>
      </c>
      <c r="V24" s="85">
        <v>44351</v>
      </c>
      <c r="W24" s="85"/>
      <c r="X24" s="99">
        <v>1396</v>
      </c>
      <c r="Y24" s="99" t="s">
        <v>60</v>
      </c>
      <c r="Z24" s="97">
        <v>320000</v>
      </c>
      <c r="AA24" s="97">
        <v>320000</v>
      </c>
      <c r="AB24" s="18">
        <v>16100</v>
      </c>
      <c r="AC24" s="94">
        <v>0</v>
      </c>
      <c r="AD24" s="94">
        <v>0</v>
      </c>
      <c r="AE24" s="94">
        <v>0</v>
      </c>
      <c r="AF24" s="94">
        <v>0</v>
      </c>
      <c r="AG24" s="94">
        <v>0</v>
      </c>
      <c r="AH24" s="94"/>
      <c r="AI24" s="94"/>
      <c r="AJ24" s="94">
        <v>0</v>
      </c>
      <c r="AK24" s="94"/>
      <c r="AL24" s="94"/>
      <c r="AM24" s="94"/>
      <c r="AN24" s="94"/>
      <c r="AO24" s="94"/>
      <c r="AP24" s="94" t="s">
        <v>76</v>
      </c>
      <c r="AQ24" s="97">
        <v>34210</v>
      </c>
      <c r="AR24" s="94">
        <v>0</v>
      </c>
      <c r="AS24" s="94">
        <v>0</v>
      </c>
      <c r="AT24" s="94">
        <v>0</v>
      </c>
      <c r="AU24" s="94">
        <v>0</v>
      </c>
      <c r="AV24" s="94">
        <v>0</v>
      </c>
      <c r="AW24" s="94">
        <v>0</v>
      </c>
      <c r="AX24" s="94">
        <v>0</v>
      </c>
      <c r="AY24" s="94">
        <v>0</v>
      </c>
      <c r="AZ24" s="97">
        <v>663436</v>
      </c>
      <c r="BA24" s="94">
        <v>0</v>
      </c>
      <c r="BB24" s="94">
        <v>2201125374</v>
      </c>
      <c r="BC24" s="85">
        <v>44496</v>
      </c>
      <c r="BD24" s="94" t="s">
        <v>284</v>
      </c>
      <c r="BE24" s="97">
        <v>165859</v>
      </c>
    </row>
    <row r="25" spans="1:57" hidden="1" x14ac:dyDescent="0.35">
      <c r="A25" s="84">
        <v>31886736</v>
      </c>
      <c r="B25" s="95" t="s">
        <v>11</v>
      </c>
      <c r="C25" s="94" t="s">
        <v>12</v>
      </c>
      <c r="D25" s="94">
        <v>178</v>
      </c>
      <c r="E25" s="94" t="s">
        <v>152</v>
      </c>
      <c r="F25" s="94" t="s">
        <v>223</v>
      </c>
      <c r="G25" s="85">
        <v>44505</v>
      </c>
      <c r="H25" s="85">
        <v>44505</v>
      </c>
      <c r="I25" s="97">
        <v>233200</v>
      </c>
      <c r="J25" s="97">
        <v>34580</v>
      </c>
      <c r="K25" s="84" t="s">
        <v>14</v>
      </c>
      <c r="L25" s="84" t="s">
        <v>13</v>
      </c>
      <c r="M25" s="84" t="s">
        <v>15</v>
      </c>
      <c r="N25" s="94" t="s">
        <v>17</v>
      </c>
      <c r="O25" s="94" t="s">
        <v>95</v>
      </c>
      <c r="P25" s="94" t="s">
        <v>98</v>
      </c>
      <c r="Q25" s="94">
        <v>0</v>
      </c>
      <c r="R25" s="94"/>
      <c r="S25" s="94" t="s">
        <v>74</v>
      </c>
      <c r="T25" s="85">
        <v>44505</v>
      </c>
      <c r="U25" s="85">
        <v>44520</v>
      </c>
      <c r="V25" s="85">
        <v>44520</v>
      </c>
      <c r="W25" s="85"/>
      <c r="X25" s="99">
        <v>1227</v>
      </c>
      <c r="Y25" s="99" t="s">
        <v>60</v>
      </c>
      <c r="Z25" s="97">
        <v>240000</v>
      </c>
      <c r="AA25" s="97">
        <v>240000</v>
      </c>
      <c r="AB25" s="18">
        <v>6800</v>
      </c>
      <c r="AC25" s="94">
        <v>0</v>
      </c>
      <c r="AD25" s="94">
        <v>0</v>
      </c>
      <c r="AE25" s="94">
        <v>0</v>
      </c>
      <c r="AF25" s="94">
        <v>0</v>
      </c>
      <c r="AG25" s="94">
        <v>0</v>
      </c>
      <c r="AH25" s="94"/>
      <c r="AI25" s="94"/>
      <c r="AJ25" s="94">
        <v>0</v>
      </c>
      <c r="AK25" s="94"/>
      <c r="AL25" s="94"/>
      <c r="AM25" s="94"/>
      <c r="AN25" s="94"/>
      <c r="AO25" s="94"/>
      <c r="AP25" s="94" t="s">
        <v>76</v>
      </c>
      <c r="AQ25" s="97">
        <v>34580</v>
      </c>
      <c r="AR25" s="94">
        <v>0</v>
      </c>
      <c r="AS25" s="94">
        <v>0</v>
      </c>
      <c r="AT25" s="94">
        <v>0</v>
      </c>
      <c r="AU25" s="94">
        <v>0</v>
      </c>
      <c r="AV25" s="94">
        <v>0</v>
      </c>
      <c r="AW25" s="94">
        <v>0</v>
      </c>
      <c r="AX25" s="94">
        <v>0</v>
      </c>
      <c r="AY25" s="94">
        <v>0</v>
      </c>
      <c r="AZ25" s="97">
        <v>326352</v>
      </c>
      <c r="BA25" s="94">
        <v>0</v>
      </c>
      <c r="BB25" s="94">
        <v>2201214972</v>
      </c>
      <c r="BC25" s="85">
        <v>44673</v>
      </c>
      <c r="BD25" s="94" t="s">
        <v>284</v>
      </c>
      <c r="BE25" s="97">
        <v>8706747</v>
      </c>
    </row>
    <row r="26" spans="1:57" hidden="1" x14ac:dyDescent="0.35">
      <c r="A26" s="84">
        <v>31886736</v>
      </c>
      <c r="B26" s="95" t="s">
        <v>11</v>
      </c>
      <c r="C26" s="94" t="s">
        <v>12</v>
      </c>
      <c r="D26" s="94">
        <v>112</v>
      </c>
      <c r="E26" s="94" t="s">
        <v>153</v>
      </c>
      <c r="F26" s="94" t="s">
        <v>224</v>
      </c>
      <c r="G26" s="85">
        <v>44356</v>
      </c>
      <c r="H26" s="85">
        <v>44356</v>
      </c>
      <c r="I26" s="97">
        <v>194700</v>
      </c>
      <c r="J26" s="97">
        <v>35976</v>
      </c>
      <c r="K26" s="84" t="s">
        <v>14</v>
      </c>
      <c r="L26" s="84" t="s">
        <v>13</v>
      </c>
      <c r="M26" s="84" t="s">
        <v>15</v>
      </c>
      <c r="N26" s="94" t="s">
        <v>17</v>
      </c>
      <c r="O26" s="94" t="s">
        <v>95</v>
      </c>
      <c r="P26" s="94" t="s">
        <v>98</v>
      </c>
      <c r="Q26" s="94">
        <v>0</v>
      </c>
      <c r="R26" s="94"/>
      <c r="S26" s="94" t="s">
        <v>74</v>
      </c>
      <c r="T26" s="85">
        <v>44356</v>
      </c>
      <c r="U26" s="85">
        <v>44357</v>
      </c>
      <c r="V26" s="85">
        <v>44357</v>
      </c>
      <c r="W26" s="85"/>
      <c r="X26" s="99">
        <v>1390</v>
      </c>
      <c r="Y26" s="99" t="s">
        <v>60</v>
      </c>
      <c r="Z26" s="97">
        <v>220000</v>
      </c>
      <c r="AA26" s="97">
        <v>220000</v>
      </c>
      <c r="AB26" s="18">
        <v>25300</v>
      </c>
      <c r="AC26" s="94">
        <v>0</v>
      </c>
      <c r="AD26" s="94">
        <v>0</v>
      </c>
      <c r="AE26" s="94">
        <v>0</v>
      </c>
      <c r="AF26" s="94">
        <v>0</v>
      </c>
      <c r="AG26" s="94">
        <v>0</v>
      </c>
      <c r="AH26" s="94"/>
      <c r="AI26" s="94"/>
      <c r="AJ26" s="94">
        <v>0</v>
      </c>
      <c r="AK26" s="94"/>
      <c r="AL26" s="94"/>
      <c r="AM26" s="94"/>
      <c r="AN26" s="94"/>
      <c r="AO26" s="94"/>
      <c r="AP26" s="94" t="s">
        <v>76</v>
      </c>
      <c r="AQ26" s="97">
        <v>35976</v>
      </c>
      <c r="AR26" s="94">
        <v>0</v>
      </c>
      <c r="AS26" s="94">
        <v>0</v>
      </c>
      <c r="AT26" s="94">
        <v>0</v>
      </c>
      <c r="AU26" s="94">
        <v>0</v>
      </c>
      <c r="AV26" s="94">
        <v>0</v>
      </c>
      <c r="AW26" s="94">
        <v>0</v>
      </c>
      <c r="AX26" s="94">
        <v>0</v>
      </c>
      <c r="AY26" s="94">
        <v>0</v>
      </c>
      <c r="AZ26" s="97">
        <v>557016</v>
      </c>
      <c r="BA26" s="94">
        <v>0</v>
      </c>
      <c r="BB26" s="94">
        <v>2201166750</v>
      </c>
      <c r="BC26" s="85">
        <v>44573</v>
      </c>
      <c r="BD26" s="94" t="s">
        <v>284</v>
      </c>
      <c r="BE26" s="97">
        <v>8735325</v>
      </c>
    </row>
    <row r="27" spans="1:57" hidden="1" x14ac:dyDescent="0.35">
      <c r="A27" s="84">
        <v>31886736</v>
      </c>
      <c r="B27" s="95" t="s">
        <v>11</v>
      </c>
      <c r="C27" s="94" t="s">
        <v>12</v>
      </c>
      <c r="D27" s="84">
        <v>82</v>
      </c>
      <c r="E27" s="94" t="s">
        <v>154</v>
      </c>
      <c r="F27" s="94" t="s">
        <v>225</v>
      </c>
      <c r="G27" s="85">
        <v>44293</v>
      </c>
      <c r="H27" s="85">
        <v>44295</v>
      </c>
      <c r="I27" s="97">
        <v>432800</v>
      </c>
      <c r="J27" s="97">
        <v>41304</v>
      </c>
      <c r="K27" s="84" t="s">
        <v>14</v>
      </c>
      <c r="L27" s="84" t="s">
        <v>13</v>
      </c>
      <c r="M27" s="84" t="s">
        <v>15</v>
      </c>
      <c r="N27" s="94" t="s">
        <v>17</v>
      </c>
      <c r="O27" s="94" t="s">
        <v>95</v>
      </c>
      <c r="P27" s="94" t="s">
        <v>98</v>
      </c>
      <c r="Q27" s="94">
        <v>0</v>
      </c>
      <c r="R27" s="94"/>
      <c r="S27" s="94" t="s">
        <v>74</v>
      </c>
      <c r="T27" s="85">
        <v>44293</v>
      </c>
      <c r="U27" s="85">
        <v>44295</v>
      </c>
      <c r="V27" s="85">
        <v>44295</v>
      </c>
      <c r="W27" s="85"/>
      <c r="X27" s="99">
        <v>1452</v>
      </c>
      <c r="Y27" s="99" t="s">
        <v>60</v>
      </c>
      <c r="Z27" s="97">
        <v>480000</v>
      </c>
      <c r="AA27" s="94">
        <v>0</v>
      </c>
      <c r="AB27" s="94">
        <v>0</v>
      </c>
      <c r="AC27" s="94">
        <v>0</v>
      </c>
      <c r="AD27" s="94">
        <v>0</v>
      </c>
      <c r="AE27" s="94">
        <v>0</v>
      </c>
      <c r="AF27" s="94">
        <v>0</v>
      </c>
      <c r="AG27" s="94">
        <v>0</v>
      </c>
      <c r="AH27" s="94"/>
      <c r="AI27" s="94"/>
      <c r="AJ27" s="94">
        <v>0</v>
      </c>
      <c r="AK27" s="94"/>
      <c r="AL27" s="94"/>
      <c r="AM27" s="94"/>
      <c r="AN27" s="94"/>
      <c r="AO27" s="94"/>
      <c r="AP27" s="94" t="s">
        <v>76</v>
      </c>
      <c r="AQ27" s="97">
        <v>41304</v>
      </c>
      <c r="AR27" s="94">
        <v>0</v>
      </c>
      <c r="AS27" s="94">
        <v>0</v>
      </c>
      <c r="AT27" s="94">
        <v>0</v>
      </c>
      <c r="AU27" s="94">
        <v>0</v>
      </c>
      <c r="AV27" s="94">
        <v>0</v>
      </c>
      <c r="AW27" s="94">
        <v>0</v>
      </c>
      <c r="AX27" s="94">
        <v>0</v>
      </c>
      <c r="AY27" s="94">
        <v>0</v>
      </c>
      <c r="AZ27" s="97">
        <v>938912</v>
      </c>
      <c r="BA27" s="94">
        <v>0</v>
      </c>
      <c r="BB27" s="94">
        <v>2201052481</v>
      </c>
      <c r="BC27" s="85">
        <v>44341</v>
      </c>
      <c r="BD27" s="94" t="s">
        <v>284</v>
      </c>
      <c r="BE27" s="97">
        <v>276574</v>
      </c>
    </row>
    <row r="28" spans="1:57" hidden="1" x14ac:dyDescent="0.35">
      <c r="A28" s="84">
        <v>31886736</v>
      </c>
      <c r="B28" s="95" t="s">
        <v>11</v>
      </c>
      <c r="C28" s="94" t="s">
        <v>12</v>
      </c>
      <c r="D28" s="94">
        <v>154</v>
      </c>
      <c r="E28" s="94" t="s">
        <v>155</v>
      </c>
      <c r="F28" s="94" t="s">
        <v>226</v>
      </c>
      <c r="G28" s="85">
        <v>44440</v>
      </c>
      <c r="H28" s="85">
        <v>44448</v>
      </c>
      <c r="I28" s="97">
        <v>233200</v>
      </c>
      <c r="J28" s="97">
        <v>52580</v>
      </c>
      <c r="K28" s="84" t="s">
        <v>14</v>
      </c>
      <c r="L28" s="84" t="s">
        <v>13</v>
      </c>
      <c r="M28" s="84" t="s">
        <v>15</v>
      </c>
      <c r="N28" s="94" t="s">
        <v>17</v>
      </c>
      <c r="O28" s="94" t="s">
        <v>95</v>
      </c>
      <c r="P28" s="94" t="s">
        <v>98</v>
      </c>
      <c r="Q28" s="94">
        <v>0</v>
      </c>
      <c r="R28" s="94"/>
      <c r="S28" s="94" t="s">
        <v>74</v>
      </c>
      <c r="T28" s="85">
        <v>44440</v>
      </c>
      <c r="U28" s="85">
        <v>44449</v>
      </c>
      <c r="V28" s="85">
        <v>44449</v>
      </c>
      <c r="W28" s="85"/>
      <c r="X28" s="99">
        <v>1298</v>
      </c>
      <c r="Y28" s="99" t="s">
        <v>60</v>
      </c>
      <c r="Z28" s="97">
        <v>240000</v>
      </c>
      <c r="AA28" s="97">
        <v>240000</v>
      </c>
      <c r="AB28" s="18">
        <v>6800</v>
      </c>
      <c r="AC28" s="94">
        <v>0</v>
      </c>
      <c r="AD28" s="94">
        <v>0</v>
      </c>
      <c r="AE28" s="94">
        <v>0</v>
      </c>
      <c r="AF28" s="94">
        <v>0</v>
      </c>
      <c r="AG28" s="94">
        <v>0</v>
      </c>
      <c r="AH28" s="94"/>
      <c r="AI28" s="94"/>
      <c r="AJ28" s="94">
        <v>0</v>
      </c>
      <c r="AK28" s="94"/>
      <c r="AL28" s="94"/>
      <c r="AM28" s="94"/>
      <c r="AN28" s="94"/>
      <c r="AO28" s="94"/>
      <c r="AP28" s="94" t="s">
        <v>76</v>
      </c>
      <c r="AQ28" s="97">
        <v>52580</v>
      </c>
      <c r="AR28" s="94">
        <v>0</v>
      </c>
      <c r="AS28" s="94">
        <v>0</v>
      </c>
      <c r="AT28" s="94">
        <v>0</v>
      </c>
      <c r="AU28" s="94">
        <v>0</v>
      </c>
      <c r="AV28" s="94">
        <v>0</v>
      </c>
      <c r="AW28" s="94">
        <v>0</v>
      </c>
      <c r="AX28" s="94">
        <v>0</v>
      </c>
      <c r="AY28" s="94">
        <v>0</v>
      </c>
      <c r="AZ28" s="97">
        <v>118752</v>
      </c>
      <c r="BA28" s="94">
        <v>0</v>
      </c>
      <c r="BB28" s="94">
        <v>2201214972</v>
      </c>
      <c r="BC28" s="85">
        <v>44673</v>
      </c>
      <c r="BD28" s="94" t="s">
        <v>284</v>
      </c>
      <c r="BE28" s="97">
        <v>8706747</v>
      </c>
    </row>
    <row r="29" spans="1:57" hidden="1" x14ac:dyDescent="0.35">
      <c r="A29" s="84">
        <v>31886736</v>
      </c>
      <c r="B29" s="95" t="s">
        <v>11</v>
      </c>
      <c r="C29" s="94" t="s">
        <v>12</v>
      </c>
      <c r="D29" s="84">
        <v>93</v>
      </c>
      <c r="E29" s="94" t="s">
        <v>156</v>
      </c>
      <c r="F29" s="94" t="s">
        <v>227</v>
      </c>
      <c r="G29" s="85">
        <v>44319</v>
      </c>
      <c r="H29" s="85">
        <v>44319</v>
      </c>
      <c r="I29" s="97">
        <v>3399800</v>
      </c>
      <c r="J29" s="97">
        <v>59490</v>
      </c>
      <c r="K29" s="84" t="s">
        <v>14</v>
      </c>
      <c r="L29" s="84" t="s">
        <v>13</v>
      </c>
      <c r="M29" s="84" t="s">
        <v>15</v>
      </c>
      <c r="N29" s="94" t="s">
        <v>17</v>
      </c>
      <c r="O29" s="94" t="s">
        <v>95</v>
      </c>
      <c r="P29" s="94" t="s">
        <v>98</v>
      </c>
      <c r="Q29" s="94">
        <v>0</v>
      </c>
      <c r="R29" s="94"/>
      <c r="S29" s="94" t="s">
        <v>74</v>
      </c>
      <c r="T29" s="85">
        <v>44319</v>
      </c>
      <c r="U29" s="85">
        <v>44320</v>
      </c>
      <c r="V29" s="85">
        <v>44320</v>
      </c>
      <c r="W29" s="85"/>
      <c r="X29" s="99">
        <v>1427</v>
      </c>
      <c r="Y29" s="99" t="s">
        <v>60</v>
      </c>
      <c r="Z29" s="97">
        <v>3537000</v>
      </c>
      <c r="AA29" s="97">
        <v>3537000</v>
      </c>
      <c r="AB29" s="18">
        <v>137200</v>
      </c>
      <c r="AC29" s="94">
        <v>0</v>
      </c>
      <c r="AD29" s="94">
        <v>0</v>
      </c>
      <c r="AE29" s="94">
        <v>0</v>
      </c>
      <c r="AF29" s="94">
        <v>0</v>
      </c>
      <c r="AG29" s="94">
        <v>0</v>
      </c>
      <c r="AH29" s="94"/>
      <c r="AI29" s="94"/>
      <c r="AJ29" s="94">
        <v>0</v>
      </c>
      <c r="AK29" s="94"/>
      <c r="AL29" s="94"/>
      <c r="AM29" s="94"/>
      <c r="AN29" s="94"/>
      <c r="AO29" s="94"/>
      <c r="AP29" s="94" t="s">
        <v>76</v>
      </c>
      <c r="AQ29" s="97">
        <v>59490</v>
      </c>
      <c r="AR29" s="94">
        <v>0</v>
      </c>
      <c r="AS29" s="94">
        <v>0</v>
      </c>
      <c r="AT29" s="94">
        <v>0</v>
      </c>
      <c r="AU29" s="94">
        <v>0</v>
      </c>
      <c r="AV29" s="94">
        <v>0</v>
      </c>
      <c r="AW29" s="94">
        <v>0</v>
      </c>
      <c r="AX29" s="94">
        <v>0</v>
      </c>
      <c r="AY29" s="94">
        <v>0</v>
      </c>
      <c r="AZ29" s="97">
        <v>12001320</v>
      </c>
      <c r="BA29" s="94">
        <v>0</v>
      </c>
      <c r="BB29" s="94">
        <v>2201166750</v>
      </c>
      <c r="BC29" s="85">
        <v>44573</v>
      </c>
      <c r="BD29" s="94" t="s">
        <v>284</v>
      </c>
      <c r="BE29" s="97">
        <v>8735325</v>
      </c>
    </row>
    <row r="30" spans="1:57" hidden="1" x14ac:dyDescent="0.35">
      <c r="A30" s="84">
        <v>31886736</v>
      </c>
      <c r="B30" s="95" t="s">
        <v>11</v>
      </c>
      <c r="C30" s="94" t="s">
        <v>12</v>
      </c>
      <c r="D30" s="94">
        <v>161</v>
      </c>
      <c r="E30" s="94" t="s">
        <v>157</v>
      </c>
      <c r="F30" s="94" t="s">
        <v>228</v>
      </c>
      <c r="G30" s="85">
        <v>44446</v>
      </c>
      <c r="H30" s="85">
        <v>44446</v>
      </c>
      <c r="I30" s="97">
        <v>3099700</v>
      </c>
      <c r="J30" s="97">
        <v>90030</v>
      </c>
      <c r="K30" s="84" t="s">
        <v>14</v>
      </c>
      <c r="L30" s="84" t="s">
        <v>13</v>
      </c>
      <c r="M30" s="84" t="s">
        <v>15</v>
      </c>
      <c r="N30" s="94" t="s">
        <v>17</v>
      </c>
      <c r="O30" s="94" t="s">
        <v>95</v>
      </c>
      <c r="P30" s="94" t="s">
        <v>98</v>
      </c>
      <c r="Q30" s="94">
        <v>0</v>
      </c>
      <c r="R30" s="94"/>
      <c r="S30" s="94" t="s">
        <v>74</v>
      </c>
      <c r="T30" s="85">
        <v>44446</v>
      </c>
      <c r="U30" s="85">
        <v>44449</v>
      </c>
      <c r="V30" s="85">
        <v>44449</v>
      </c>
      <c r="W30" s="85"/>
      <c r="X30" s="99">
        <v>1298</v>
      </c>
      <c r="Y30" s="99" t="s">
        <v>60</v>
      </c>
      <c r="Z30" s="97">
        <v>3280000</v>
      </c>
      <c r="AA30" s="97">
        <v>3280000</v>
      </c>
      <c r="AB30" s="18">
        <v>180300</v>
      </c>
      <c r="AC30" s="94">
        <v>0</v>
      </c>
      <c r="AD30" s="94">
        <v>0</v>
      </c>
      <c r="AE30" s="18">
        <v>80000</v>
      </c>
      <c r="AF30" s="94">
        <v>0</v>
      </c>
      <c r="AG30" s="94">
        <v>0</v>
      </c>
      <c r="AH30" s="94"/>
      <c r="AI30" s="94" t="s">
        <v>82</v>
      </c>
      <c r="AJ30" s="94">
        <v>0</v>
      </c>
      <c r="AK30" s="94"/>
      <c r="AL30" s="94"/>
      <c r="AM30" s="94"/>
      <c r="AN30" s="94"/>
      <c r="AO30" s="94"/>
      <c r="AP30" s="94" t="s">
        <v>76</v>
      </c>
      <c r="AQ30" s="97">
        <v>90030</v>
      </c>
      <c r="AR30" s="94">
        <v>0</v>
      </c>
      <c r="AS30" s="94">
        <v>0</v>
      </c>
      <c r="AT30" s="94">
        <v>0</v>
      </c>
      <c r="AU30" s="94">
        <v>0</v>
      </c>
      <c r="AV30" s="94">
        <v>0</v>
      </c>
      <c r="AW30" s="94">
        <v>0</v>
      </c>
      <c r="AX30" s="94">
        <v>0</v>
      </c>
      <c r="AY30" s="94">
        <v>0</v>
      </c>
      <c r="AZ30" s="97">
        <v>10582824</v>
      </c>
      <c r="BA30" s="94">
        <v>0</v>
      </c>
      <c r="BB30" s="94">
        <v>2201214972</v>
      </c>
      <c r="BC30" s="85">
        <v>44673</v>
      </c>
      <c r="BD30" s="94" t="s">
        <v>284</v>
      </c>
      <c r="BE30" s="97">
        <v>8706747</v>
      </c>
    </row>
    <row r="31" spans="1:57" hidden="1" x14ac:dyDescent="0.35">
      <c r="A31" s="84">
        <v>31886736</v>
      </c>
      <c r="B31" s="95" t="s">
        <v>11</v>
      </c>
      <c r="C31" s="94" t="s">
        <v>12</v>
      </c>
      <c r="D31" s="94">
        <v>230</v>
      </c>
      <c r="E31" s="94" t="s">
        <v>158</v>
      </c>
      <c r="F31" s="94" t="s">
        <v>229</v>
      </c>
      <c r="G31" s="85">
        <v>44652</v>
      </c>
      <c r="H31" s="85">
        <v>44660</v>
      </c>
      <c r="I31" s="97">
        <v>240900</v>
      </c>
      <c r="J31" s="97">
        <v>97026</v>
      </c>
      <c r="K31" s="84" t="s">
        <v>14</v>
      </c>
      <c r="L31" s="84" t="s">
        <v>13</v>
      </c>
      <c r="M31" s="84" t="s">
        <v>15</v>
      </c>
      <c r="N31" s="94" t="s">
        <v>17</v>
      </c>
      <c r="O31" s="94" t="s">
        <v>95</v>
      </c>
      <c r="P31" s="94" t="s">
        <v>98</v>
      </c>
      <c r="Q31" s="94">
        <v>0</v>
      </c>
      <c r="R31" s="94"/>
      <c r="S31" s="94" t="s">
        <v>74</v>
      </c>
      <c r="T31" s="85">
        <v>44652</v>
      </c>
      <c r="U31" s="85">
        <v>44690</v>
      </c>
      <c r="V31" s="85">
        <v>44690</v>
      </c>
      <c r="W31" s="85"/>
      <c r="X31" s="99">
        <v>1057</v>
      </c>
      <c r="Y31" s="99" t="s">
        <v>60</v>
      </c>
      <c r="Z31" s="97">
        <v>270000</v>
      </c>
      <c r="AA31" s="97">
        <v>270000</v>
      </c>
      <c r="AB31" s="18">
        <v>29100</v>
      </c>
      <c r="AC31" s="94">
        <v>0</v>
      </c>
      <c r="AD31" s="94">
        <v>0</v>
      </c>
      <c r="AE31" s="94">
        <v>0</v>
      </c>
      <c r="AF31" s="94">
        <v>0</v>
      </c>
      <c r="AG31" s="94">
        <v>0</v>
      </c>
      <c r="AH31" s="94"/>
      <c r="AI31" s="94"/>
      <c r="AJ31" s="94">
        <v>0</v>
      </c>
      <c r="AK31" s="94"/>
      <c r="AL31" s="94"/>
      <c r="AM31" s="94"/>
      <c r="AN31" s="94"/>
      <c r="AO31" s="94"/>
      <c r="AP31" s="94" t="s">
        <v>76</v>
      </c>
      <c r="AQ31" s="97">
        <v>97026</v>
      </c>
      <c r="AR31" s="94">
        <v>0</v>
      </c>
      <c r="AS31" s="94">
        <v>0</v>
      </c>
      <c r="AT31" s="94">
        <v>0</v>
      </c>
      <c r="AU31" s="94">
        <v>0</v>
      </c>
      <c r="AV31" s="94">
        <v>0</v>
      </c>
      <c r="AW31" s="94">
        <v>0</v>
      </c>
      <c r="AX31" s="94">
        <v>0</v>
      </c>
      <c r="AY31" s="94">
        <v>0</v>
      </c>
      <c r="AZ31" s="97">
        <v>376464</v>
      </c>
      <c r="BA31" s="94">
        <v>0</v>
      </c>
      <c r="BB31" s="94">
        <v>2201273744</v>
      </c>
      <c r="BC31" s="85">
        <v>44771</v>
      </c>
      <c r="BD31" s="94" t="s">
        <v>284</v>
      </c>
      <c r="BE31" s="97">
        <v>9443651</v>
      </c>
    </row>
    <row r="32" spans="1:57" hidden="1" x14ac:dyDescent="0.35">
      <c r="A32" s="84">
        <v>31886736</v>
      </c>
      <c r="B32" s="95" t="s">
        <v>11</v>
      </c>
      <c r="C32" s="94" t="s">
        <v>12</v>
      </c>
      <c r="D32" s="94">
        <v>217</v>
      </c>
      <c r="E32" s="94" t="s">
        <v>159</v>
      </c>
      <c r="F32" s="94" t="s">
        <v>230</v>
      </c>
      <c r="G32" s="85">
        <v>44622</v>
      </c>
      <c r="H32" s="85">
        <v>44624</v>
      </c>
      <c r="I32" s="97">
        <v>304000</v>
      </c>
      <c r="J32" s="97">
        <v>105768</v>
      </c>
      <c r="K32" s="84" t="s">
        <v>14</v>
      </c>
      <c r="L32" s="84" t="s">
        <v>13</v>
      </c>
      <c r="M32" s="84" t="s">
        <v>15</v>
      </c>
      <c r="N32" s="94" t="s">
        <v>17</v>
      </c>
      <c r="O32" s="94" t="s">
        <v>95</v>
      </c>
      <c r="P32" s="94" t="s">
        <v>98</v>
      </c>
      <c r="Q32" s="94">
        <v>0</v>
      </c>
      <c r="R32" s="94"/>
      <c r="S32" s="94" t="s">
        <v>74</v>
      </c>
      <c r="T32" s="85">
        <v>44622</v>
      </c>
      <c r="U32" s="85">
        <v>44629</v>
      </c>
      <c r="V32" s="85">
        <v>44629</v>
      </c>
      <c r="W32" s="85"/>
      <c r="X32" s="99">
        <v>1118</v>
      </c>
      <c r="Y32" s="99" t="s">
        <v>60</v>
      </c>
      <c r="Z32" s="97">
        <v>340000</v>
      </c>
      <c r="AA32" s="97">
        <v>340000</v>
      </c>
      <c r="AB32" s="18">
        <v>39600</v>
      </c>
      <c r="AC32" s="94">
        <v>0</v>
      </c>
      <c r="AD32" s="94">
        <v>0</v>
      </c>
      <c r="AE32" s="94">
        <v>0</v>
      </c>
      <c r="AF32" s="94">
        <v>0</v>
      </c>
      <c r="AG32" s="94">
        <v>0</v>
      </c>
      <c r="AH32" s="94"/>
      <c r="AI32" s="94"/>
      <c r="AJ32" s="94">
        <v>0</v>
      </c>
      <c r="AK32" s="94"/>
      <c r="AL32" s="94"/>
      <c r="AM32" s="94"/>
      <c r="AN32" s="94"/>
      <c r="AO32" s="94"/>
      <c r="AP32" s="94" t="s">
        <v>76</v>
      </c>
      <c r="AQ32" s="97">
        <v>105768</v>
      </c>
      <c r="AR32" s="94">
        <v>0</v>
      </c>
      <c r="AS32" s="94">
        <v>0</v>
      </c>
      <c r="AT32" s="94">
        <v>0</v>
      </c>
      <c r="AU32" s="94">
        <v>0</v>
      </c>
      <c r="AV32" s="94">
        <v>0</v>
      </c>
      <c r="AW32" s="94">
        <v>0</v>
      </c>
      <c r="AX32" s="94">
        <v>0</v>
      </c>
      <c r="AY32" s="94">
        <v>0</v>
      </c>
      <c r="AZ32" s="97">
        <v>394272</v>
      </c>
      <c r="BA32" s="94">
        <v>0</v>
      </c>
      <c r="BB32" s="94">
        <v>2201273744</v>
      </c>
      <c r="BC32" s="85">
        <v>44771</v>
      </c>
      <c r="BD32" s="94" t="s">
        <v>284</v>
      </c>
      <c r="BE32" s="97">
        <v>9443651</v>
      </c>
    </row>
    <row r="33" spans="1:57" hidden="1" x14ac:dyDescent="0.35">
      <c r="A33" s="84">
        <v>31886736</v>
      </c>
      <c r="B33" s="95" t="s">
        <v>11</v>
      </c>
      <c r="C33" s="94" t="s">
        <v>12</v>
      </c>
      <c r="D33" s="94">
        <v>218</v>
      </c>
      <c r="E33" s="94" t="s">
        <v>160</v>
      </c>
      <c r="F33" s="94" t="s">
        <v>231</v>
      </c>
      <c r="G33" s="85">
        <v>44622</v>
      </c>
      <c r="H33" s="85">
        <v>44624</v>
      </c>
      <c r="I33" s="97">
        <v>220000</v>
      </c>
      <c r="J33" s="97">
        <v>126981</v>
      </c>
      <c r="K33" s="84" t="s">
        <v>14</v>
      </c>
      <c r="L33" s="84" t="s">
        <v>13</v>
      </c>
      <c r="M33" s="84" t="s">
        <v>15</v>
      </c>
      <c r="N33" s="94" t="s">
        <v>17</v>
      </c>
      <c r="O33" s="94" t="s">
        <v>95</v>
      </c>
      <c r="P33" s="94" t="s">
        <v>98</v>
      </c>
      <c r="Q33" s="94">
        <v>0</v>
      </c>
      <c r="R33" s="94"/>
      <c r="S33" s="94" t="s">
        <v>74</v>
      </c>
      <c r="T33" s="85">
        <v>44622</v>
      </c>
      <c r="U33" s="85">
        <v>44629</v>
      </c>
      <c r="V33" s="85">
        <v>44629</v>
      </c>
      <c r="W33" s="85"/>
      <c r="X33" s="99">
        <v>1118</v>
      </c>
      <c r="Y33" s="99" t="s">
        <v>60</v>
      </c>
      <c r="Z33" s="97">
        <v>220000</v>
      </c>
      <c r="AA33" s="97">
        <v>220000</v>
      </c>
      <c r="AB33" s="94">
        <v>0</v>
      </c>
      <c r="AC33" s="94">
        <v>0</v>
      </c>
      <c r="AD33" s="94">
        <v>0</v>
      </c>
      <c r="AE33" s="94">
        <v>0</v>
      </c>
      <c r="AF33" s="94">
        <v>0</v>
      </c>
      <c r="AG33" s="94">
        <v>0</v>
      </c>
      <c r="AH33" s="94"/>
      <c r="AI33" s="94"/>
      <c r="AJ33" s="94">
        <v>0</v>
      </c>
      <c r="AK33" s="94"/>
      <c r="AL33" s="94"/>
      <c r="AM33" s="94"/>
      <c r="AN33" s="94"/>
      <c r="AO33" s="94"/>
      <c r="AP33" s="94" t="s">
        <v>76</v>
      </c>
      <c r="AQ33" s="97">
        <v>126981</v>
      </c>
      <c r="AR33" s="94">
        <v>0</v>
      </c>
      <c r="AS33" s="94">
        <v>0</v>
      </c>
      <c r="AT33" s="94">
        <v>0</v>
      </c>
      <c r="AU33" s="94">
        <v>0</v>
      </c>
      <c r="AV33" s="94">
        <v>0</v>
      </c>
      <c r="AW33" s="94">
        <v>0</v>
      </c>
      <c r="AX33" s="94">
        <v>0</v>
      </c>
      <c r="AY33" s="94">
        <v>0</v>
      </c>
      <c r="AZ33" s="97">
        <v>41360</v>
      </c>
      <c r="BA33" s="94">
        <v>0</v>
      </c>
      <c r="BB33" s="94">
        <v>2201273744</v>
      </c>
      <c r="BC33" s="85">
        <v>44771</v>
      </c>
      <c r="BD33" s="94" t="s">
        <v>284</v>
      </c>
      <c r="BE33" s="97">
        <v>9443651</v>
      </c>
    </row>
    <row r="34" spans="1:57" hidden="1" x14ac:dyDescent="0.35">
      <c r="A34" s="84">
        <v>31886736</v>
      </c>
      <c r="B34" s="95" t="s">
        <v>11</v>
      </c>
      <c r="C34" s="94" t="s">
        <v>12</v>
      </c>
      <c r="D34" s="94">
        <v>234</v>
      </c>
      <c r="E34" s="94" t="s">
        <v>161</v>
      </c>
      <c r="F34" s="94" t="s">
        <v>232</v>
      </c>
      <c r="G34" s="85">
        <v>44652</v>
      </c>
      <c r="H34" s="85">
        <v>44660</v>
      </c>
      <c r="I34" s="97">
        <v>180000</v>
      </c>
      <c r="J34" s="97">
        <v>180000</v>
      </c>
      <c r="K34" s="84" t="s">
        <v>14</v>
      </c>
      <c r="L34" s="84" t="s">
        <v>13</v>
      </c>
      <c r="M34" s="84" t="s">
        <v>15</v>
      </c>
      <c r="N34" s="94" t="s">
        <v>17</v>
      </c>
      <c r="O34" s="94" t="s">
        <v>95</v>
      </c>
      <c r="P34" s="94" t="s">
        <v>98</v>
      </c>
      <c r="Q34" s="94">
        <v>0</v>
      </c>
      <c r="R34" s="94"/>
      <c r="S34" s="94" t="s">
        <v>74</v>
      </c>
      <c r="T34" s="85">
        <v>44656</v>
      </c>
      <c r="U34" s="85">
        <v>44690</v>
      </c>
      <c r="V34" s="85">
        <v>44690</v>
      </c>
      <c r="W34" s="85"/>
      <c r="X34" s="99">
        <v>1057</v>
      </c>
      <c r="Y34" s="99" t="s">
        <v>60</v>
      </c>
      <c r="Z34" s="97">
        <v>216300</v>
      </c>
      <c r="AA34" s="97">
        <v>216300</v>
      </c>
      <c r="AB34" s="18">
        <v>36300</v>
      </c>
      <c r="AC34" s="94">
        <v>0</v>
      </c>
      <c r="AD34" s="94">
        <v>0</v>
      </c>
      <c r="AE34" s="94">
        <v>0</v>
      </c>
      <c r="AF34" s="94">
        <v>0</v>
      </c>
      <c r="AG34" s="94">
        <v>0</v>
      </c>
      <c r="AH34" s="94"/>
      <c r="AI34" s="94"/>
      <c r="AJ34" s="94">
        <v>0</v>
      </c>
      <c r="AK34" s="94"/>
      <c r="AL34" s="94"/>
      <c r="AM34" s="94"/>
      <c r="AN34" s="94"/>
      <c r="AO34" s="94"/>
      <c r="AP34" s="94" t="s">
        <v>76</v>
      </c>
      <c r="AQ34" s="97">
        <v>180000</v>
      </c>
      <c r="AR34" s="94">
        <v>0</v>
      </c>
      <c r="AS34" s="94">
        <v>0</v>
      </c>
      <c r="AT34" s="94">
        <v>0</v>
      </c>
      <c r="AU34" s="94">
        <v>0</v>
      </c>
      <c r="AV34" s="94">
        <v>0</v>
      </c>
      <c r="AW34" s="94">
        <v>0</v>
      </c>
      <c r="AX34" s="94">
        <v>0</v>
      </c>
      <c r="AY34" s="94">
        <v>0</v>
      </c>
      <c r="AZ34" s="97">
        <v>633480</v>
      </c>
      <c r="BA34" s="94">
        <v>0</v>
      </c>
      <c r="BB34" s="94">
        <v>2201273744</v>
      </c>
      <c r="BC34" s="85">
        <v>44771</v>
      </c>
      <c r="BD34" s="94" t="s">
        <v>284</v>
      </c>
      <c r="BE34" s="97">
        <v>9443651</v>
      </c>
    </row>
    <row r="35" spans="1:57" hidden="1" x14ac:dyDescent="0.35">
      <c r="A35" s="84">
        <v>31886736</v>
      </c>
      <c r="B35" s="95" t="s">
        <v>11</v>
      </c>
      <c r="C35" s="94" t="s">
        <v>12</v>
      </c>
      <c r="D35" s="94">
        <v>235</v>
      </c>
      <c r="E35" s="94" t="s">
        <v>162</v>
      </c>
      <c r="F35" s="94" t="s">
        <v>233</v>
      </c>
      <c r="G35" s="85">
        <v>44652</v>
      </c>
      <c r="H35" s="85">
        <v>44660</v>
      </c>
      <c r="I35" s="97">
        <v>180000</v>
      </c>
      <c r="J35" s="97">
        <v>180000</v>
      </c>
      <c r="K35" s="84" t="s">
        <v>14</v>
      </c>
      <c r="L35" s="84" t="s">
        <v>13</v>
      </c>
      <c r="M35" s="84" t="s">
        <v>15</v>
      </c>
      <c r="N35" s="94" t="s">
        <v>17</v>
      </c>
      <c r="O35" s="94" t="s">
        <v>95</v>
      </c>
      <c r="P35" s="94" t="s">
        <v>98</v>
      </c>
      <c r="Q35" s="94">
        <v>0</v>
      </c>
      <c r="R35" s="94"/>
      <c r="S35" s="94" t="s">
        <v>74</v>
      </c>
      <c r="T35" s="85">
        <v>44656</v>
      </c>
      <c r="U35" s="85">
        <v>44690</v>
      </c>
      <c r="V35" s="85">
        <v>44690</v>
      </c>
      <c r="W35" s="85"/>
      <c r="X35" s="99">
        <v>1057</v>
      </c>
      <c r="Y35" s="99" t="s">
        <v>60</v>
      </c>
      <c r="Z35" s="97">
        <v>216300</v>
      </c>
      <c r="AA35" s="97">
        <v>216300</v>
      </c>
      <c r="AB35" s="18">
        <v>36300</v>
      </c>
      <c r="AC35" s="94">
        <v>0</v>
      </c>
      <c r="AD35" s="94">
        <v>0</v>
      </c>
      <c r="AE35" s="94">
        <v>0</v>
      </c>
      <c r="AF35" s="94">
        <v>0</v>
      </c>
      <c r="AG35" s="94">
        <v>0</v>
      </c>
      <c r="AH35" s="94"/>
      <c r="AI35" s="94"/>
      <c r="AJ35" s="94">
        <v>0</v>
      </c>
      <c r="AK35" s="94"/>
      <c r="AL35" s="94"/>
      <c r="AM35" s="94"/>
      <c r="AN35" s="94"/>
      <c r="AO35" s="94"/>
      <c r="AP35" s="94" t="s">
        <v>76</v>
      </c>
      <c r="AQ35" s="97">
        <v>180000</v>
      </c>
      <c r="AR35" s="94">
        <v>0</v>
      </c>
      <c r="AS35" s="94">
        <v>0</v>
      </c>
      <c r="AT35" s="94">
        <v>0</v>
      </c>
      <c r="AU35" s="94">
        <v>0</v>
      </c>
      <c r="AV35" s="94">
        <v>0</v>
      </c>
      <c r="AW35" s="94">
        <v>0</v>
      </c>
      <c r="AX35" s="94">
        <v>0</v>
      </c>
      <c r="AY35" s="94">
        <v>0</v>
      </c>
      <c r="AZ35" s="97">
        <v>633480</v>
      </c>
      <c r="BA35" s="94">
        <v>0</v>
      </c>
      <c r="BB35" s="94">
        <v>2201273744</v>
      </c>
      <c r="BC35" s="85">
        <v>44771</v>
      </c>
      <c r="BD35" s="94" t="s">
        <v>284</v>
      </c>
      <c r="BE35" s="97">
        <v>9443651</v>
      </c>
    </row>
    <row r="36" spans="1:57" hidden="1" x14ac:dyDescent="0.35">
      <c r="A36" s="84">
        <v>31886736</v>
      </c>
      <c r="B36" s="95" t="s">
        <v>11</v>
      </c>
      <c r="C36" s="94" t="s">
        <v>12</v>
      </c>
      <c r="D36" s="94">
        <v>215</v>
      </c>
      <c r="E36" s="94" t="s">
        <v>163</v>
      </c>
      <c r="F36" s="94" t="s">
        <v>234</v>
      </c>
      <c r="G36" s="85">
        <v>44622</v>
      </c>
      <c r="H36" s="85">
        <v>44624</v>
      </c>
      <c r="I36" s="97">
        <v>185800</v>
      </c>
      <c r="J36" s="97">
        <v>185800</v>
      </c>
      <c r="K36" s="84" t="s">
        <v>14</v>
      </c>
      <c r="L36" s="84" t="s">
        <v>13</v>
      </c>
      <c r="M36" s="84" t="s">
        <v>15</v>
      </c>
      <c r="N36" s="94" t="s">
        <v>17</v>
      </c>
      <c r="O36" s="94" t="s">
        <v>95</v>
      </c>
      <c r="P36" s="94" t="s">
        <v>98</v>
      </c>
      <c r="Q36" s="94">
        <v>0</v>
      </c>
      <c r="R36" s="94"/>
      <c r="S36" s="94" t="s">
        <v>74</v>
      </c>
      <c r="T36" s="85">
        <v>44622</v>
      </c>
      <c r="U36" s="85">
        <v>44629</v>
      </c>
      <c r="V36" s="85">
        <v>44629</v>
      </c>
      <c r="W36" s="85"/>
      <c r="X36" s="99">
        <v>1118</v>
      </c>
      <c r="Y36" s="99" t="s">
        <v>60</v>
      </c>
      <c r="Z36" s="97">
        <v>210000</v>
      </c>
      <c r="AA36" s="97">
        <v>210000</v>
      </c>
      <c r="AB36" s="18">
        <v>24200</v>
      </c>
      <c r="AC36" s="94">
        <v>0</v>
      </c>
      <c r="AD36" s="94">
        <v>0</v>
      </c>
      <c r="AE36" s="94">
        <v>0</v>
      </c>
      <c r="AF36" s="94">
        <v>0</v>
      </c>
      <c r="AG36" s="94">
        <v>0</v>
      </c>
      <c r="AH36" s="94"/>
      <c r="AI36" s="94"/>
      <c r="AJ36" s="94">
        <v>0</v>
      </c>
      <c r="AK36" s="94"/>
      <c r="AL36" s="94"/>
      <c r="AM36" s="94"/>
      <c r="AN36" s="94"/>
      <c r="AO36" s="94"/>
      <c r="AP36" s="94" t="s">
        <v>76</v>
      </c>
      <c r="AQ36" s="97">
        <v>185800</v>
      </c>
      <c r="AR36" s="94">
        <v>0</v>
      </c>
      <c r="AS36" s="94">
        <v>0</v>
      </c>
      <c r="AT36" s="94">
        <v>0</v>
      </c>
      <c r="AU36" s="94">
        <v>0</v>
      </c>
      <c r="AV36" s="94">
        <v>0</v>
      </c>
      <c r="AW36" s="94">
        <v>0</v>
      </c>
      <c r="AX36" s="94">
        <v>0</v>
      </c>
      <c r="AY36" s="94">
        <v>0</v>
      </c>
      <c r="AZ36" s="97">
        <v>659200</v>
      </c>
      <c r="BA36" s="94">
        <v>0</v>
      </c>
      <c r="BB36" s="94">
        <v>2201273744</v>
      </c>
      <c r="BC36" s="85">
        <v>44771</v>
      </c>
      <c r="BD36" s="94" t="s">
        <v>284</v>
      </c>
      <c r="BE36" s="97">
        <v>9443651</v>
      </c>
    </row>
    <row r="37" spans="1:57" hidden="1" x14ac:dyDescent="0.35">
      <c r="A37" s="84">
        <v>31886736</v>
      </c>
      <c r="B37" s="95" t="s">
        <v>11</v>
      </c>
      <c r="C37" s="94" t="s">
        <v>12</v>
      </c>
      <c r="D37" s="94">
        <v>243</v>
      </c>
      <c r="E37" s="94" t="s">
        <v>164</v>
      </c>
      <c r="F37" s="94" t="s">
        <v>235</v>
      </c>
      <c r="G37" s="85">
        <v>44683</v>
      </c>
      <c r="H37" s="85">
        <v>44685</v>
      </c>
      <c r="I37" s="97">
        <v>191400</v>
      </c>
      <c r="J37" s="97">
        <v>191400</v>
      </c>
      <c r="K37" s="84" t="s">
        <v>14</v>
      </c>
      <c r="L37" s="84" t="s">
        <v>13</v>
      </c>
      <c r="M37" s="84" t="s">
        <v>15</v>
      </c>
      <c r="N37" s="94" t="s">
        <v>17</v>
      </c>
      <c r="O37" s="94" t="s">
        <v>95</v>
      </c>
      <c r="P37" s="94" t="s">
        <v>98</v>
      </c>
      <c r="Q37" s="94">
        <v>0</v>
      </c>
      <c r="R37" s="94"/>
      <c r="S37" s="94" t="s">
        <v>74</v>
      </c>
      <c r="T37" s="85">
        <v>44683</v>
      </c>
      <c r="U37" s="85">
        <v>44693</v>
      </c>
      <c r="V37" s="85">
        <v>44693</v>
      </c>
      <c r="W37" s="85"/>
      <c r="X37" s="99">
        <v>1054</v>
      </c>
      <c r="Y37" s="99" t="s">
        <v>60</v>
      </c>
      <c r="Z37" s="97">
        <v>216300</v>
      </c>
      <c r="AA37" s="97">
        <v>216300</v>
      </c>
      <c r="AB37" s="18">
        <v>24900</v>
      </c>
      <c r="AC37" s="94">
        <v>0</v>
      </c>
      <c r="AD37" s="94">
        <v>0</v>
      </c>
      <c r="AE37" s="94">
        <v>0</v>
      </c>
      <c r="AF37" s="94">
        <v>0</v>
      </c>
      <c r="AG37" s="94">
        <v>0</v>
      </c>
      <c r="AH37" s="94"/>
      <c r="AI37" s="94"/>
      <c r="AJ37" s="94">
        <v>0</v>
      </c>
      <c r="AK37" s="94"/>
      <c r="AL37" s="94"/>
      <c r="AM37" s="94"/>
      <c r="AN37" s="94"/>
      <c r="AO37" s="94"/>
      <c r="AP37" s="94" t="s">
        <v>76</v>
      </c>
      <c r="AQ37" s="97">
        <v>191400</v>
      </c>
      <c r="AR37" s="94">
        <v>0</v>
      </c>
      <c r="AS37" s="94">
        <v>0</v>
      </c>
      <c r="AT37" s="94">
        <v>0</v>
      </c>
      <c r="AU37" s="94">
        <v>0</v>
      </c>
      <c r="AV37" s="94">
        <v>0</v>
      </c>
      <c r="AW37" s="94">
        <v>0</v>
      </c>
      <c r="AX37" s="94">
        <v>0</v>
      </c>
      <c r="AY37" s="94">
        <v>0</v>
      </c>
      <c r="AZ37" s="97">
        <v>679080</v>
      </c>
      <c r="BA37" s="94">
        <v>0</v>
      </c>
      <c r="BB37" s="94">
        <v>2201273744</v>
      </c>
      <c r="BC37" s="85">
        <v>44771</v>
      </c>
      <c r="BD37" s="94" t="s">
        <v>284</v>
      </c>
      <c r="BE37" s="97">
        <v>9443651</v>
      </c>
    </row>
    <row r="38" spans="1:57" hidden="1" x14ac:dyDescent="0.35">
      <c r="A38" s="84">
        <v>31886736</v>
      </c>
      <c r="B38" s="95" t="s">
        <v>11</v>
      </c>
      <c r="C38" s="94" t="s">
        <v>12</v>
      </c>
      <c r="D38" s="94">
        <v>244</v>
      </c>
      <c r="E38" s="94" t="s">
        <v>165</v>
      </c>
      <c r="F38" s="94" t="s">
        <v>236</v>
      </c>
      <c r="G38" s="85">
        <v>44683</v>
      </c>
      <c r="H38" s="85">
        <v>44685</v>
      </c>
      <c r="I38" s="97">
        <v>191400</v>
      </c>
      <c r="J38" s="97">
        <v>191400</v>
      </c>
      <c r="K38" s="84" t="s">
        <v>14</v>
      </c>
      <c r="L38" s="84" t="s">
        <v>13</v>
      </c>
      <c r="M38" s="84" t="s">
        <v>15</v>
      </c>
      <c r="N38" s="94" t="s">
        <v>17</v>
      </c>
      <c r="O38" s="94" t="s">
        <v>95</v>
      </c>
      <c r="P38" s="94" t="s">
        <v>98</v>
      </c>
      <c r="Q38" s="94">
        <v>0</v>
      </c>
      <c r="R38" s="94"/>
      <c r="S38" s="94" t="s">
        <v>74</v>
      </c>
      <c r="T38" s="85">
        <v>44683</v>
      </c>
      <c r="U38" s="85">
        <v>44693</v>
      </c>
      <c r="V38" s="85">
        <v>44693</v>
      </c>
      <c r="W38" s="85"/>
      <c r="X38" s="99">
        <v>1054</v>
      </c>
      <c r="Y38" s="99" t="s">
        <v>60</v>
      </c>
      <c r="Z38" s="97">
        <v>216300</v>
      </c>
      <c r="AA38" s="97">
        <v>216300</v>
      </c>
      <c r="AB38" s="18">
        <v>24900</v>
      </c>
      <c r="AC38" s="94">
        <v>0</v>
      </c>
      <c r="AD38" s="94">
        <v>0</v>
      </c>
      <c r="AE38" s="94">
        <v>0</v>
      </c>
      <c r="AF38" s="94">
        <v>0</v>
      </c>
      <c r="AG38" s="94">
        <v>0</v>
      </c>
      <c r="AH38" s="94"/>
      <c r="AI38" s="94"/>
      <c r="AJ38" s="94">
        <v>0</v>
      </c>
      <c r="AK38" s="94"/>
      <c r="AL38" s="94"/>
      <c r="AM38" s="94"/>
      <c r="AN38" s="94"/>
      <c r="AO38" s="94"/>
      <c r="AP38" s="94" t="s">
        <v>76</v>
      </c>
      <c r="AQ38" s="97">
        <v>191400</v>
      </c>
      <c r="AR38" s="94">
        <v>0</v>
      </c>
      <c r="AS38" s="94">
        <v>0</v>
      </c>
      <c r="AT38" s="94">
        <v>0</v>
      </c>
      <c r="AU38" s="94">
        <v>0</v>
      </c>
      <c r="AV38" s="94">
        <v>0</v>
      </c>
      <c r="AW38" s="94">
        <v>0</v>
      </c>
      <c r="AX38" s="94">
        <v>0</v>
      </c>
      <c r="AY38" s="94">
        <v>0</v>
      </c>
      <c r="AZ38" s="97">
        <v>679080</v>
      </c>
      <c r="BA38" s="94">
        <v>0</v>
      </c>
      <c r="BB38" s="94">
        <v>2201273744</v>
      </c>
      <c r="BC38" s="85">
        <v>44771</v>
      </c>
      <c r="BD38" s="94" t="s">
        <v>284</v>
      </c>
      <c r="BE38" s="97">
        <v>9443651</v>
      </c>
    </row>
    <row r="39" spans="1:57" hidden="1" x14ac:dyDescent="0.35">
      <c r="A39" s="84">
        <v>31886736</v>
      </c>
      <c r="B39" s="95" t="s">
        <v>11</v>
      </c>
      <c r="C39" s="94" t="s">
        <v>12</v>
      </c>
      <c r="D39" s="94">
        <v>245</v>
      </c>
      <c r="E39" s="94" t="s">
        <v>166</v>
      </c>
      <c r="F39" s="94" t="s">
        <v>237</v>
      </c>
      <c r="G39" s="85">
        <v>44683</v>
      </c>
      <c r="H39" s="85">
        <v>44685</v>
      </c>
      <c r="I39" s="97">
        <v>191400</v>
      </c>
      <c r="J39" s="97">
        <v>191400</v>
      </c>
      <c r="K39" s="84" t="s">
        <v>14</v>
      </c>
      <c r="L39" s="84" t="s">
        <v>13</v>
      </c>
      <c r="M39" s="84" t="s">
        <v>15</v>
      </c>
      <c r="N39" s="94" t="s">
        <v>17</v>
      </c>
      <c r="O39" s="94" t="s">
        <v>95</v>
      </c>
      <c r="P39" s="94" t="s">
        <v>98</v>
      </c>
      <c r="Q39" s="94">
        <v>0</v>
      </c>
      <c r="R39" s="94"/>
      <c r="S39" s="94" t="s">
        <v>74</v>
      </c>
      <c r="T39" s="85">
        <v>44683</v>
      </c>
      <c r="U39" s="85">
        <v>44693</v>
      </c>
      <c r="V39" s="85">
        <v>44693</v>
      </c>
      <c r="W39" s="85"/>
      <c r="X39" s="99">
        <v>1054</v>
      </c>
      <c r="Y39" s="99" t="s">
        <v>60</v>
      </c>
      <c r="Z39" s="97">
        <v>216300</v>
      </c>
      <c r="AA39" s="97">
        <v>216300</v>
      </c>
      <c r="AB39" s="18">
        <v>24900</v>
      </c>
      <c r="AC39" s="94">
        <v>0</v>
      </c>
      <c r="AD39" s="94">
        <v>0</v>
      </c>
      <c r="AE39" s="94">
        <v>0</v>
      </c>
      <c r="AF39" s="94">
        <v>0</v>
      </c>
      <c r="AG39" s="94">
        <v>0</v>
      </c>
      <c r="AH39" s="94"/>
      <c r="AI39" s="94"/>
      <c r="AJ39" s="94">
        <v>0</v>
      </c>
      <c r="AK39" s="94"/>
      <c r="AL39" s="94"/>
      <c r="AM39" s="94"/>
      <c r="AN39" s="94"/>
      <c r="AO39" s="94"/>
      <c r="AP39" s="94" t="s">
        <v>76</v>
      </c>
      <c r="AQ39" s="97">
        <v>191400</v>
      </c>
      <c r="AR39" s="94">
        <v>0</v>
      </c>
      <c r="AS39" s="94">
        <v>0</v>
      </c>
      <c r="AT39" s="94">
        <v>0</v>
      </c>
      <c r="AU39" s="94">
        <v>0</v>
      </c>
      <c r="AV39" s="94">
        <v>0</v>
      </c>
      <c r="AW39" s="94">
        <v>0</v>
      </c>
      <c r="AX39" s="94">
        <v>0</v>
      </c>
      <c r="AY39" s="94">
        <v>0</v>
      </c>
      <c r="AZ39" s="97">
        <v>679080</v>
      </c>
      <c r="BA39" s="94">
        <v>0</v>
      </c>
      <c r="BB39" s="94">
        <v>2201273744</v>
      </c>
      <c r="BC39" s="85">
        <v>44771</v>
      </c>
      <c r="BD39" s="94" t="s">
        <v>284</v>
      </c>
      <c r="BE39" s="97">
        <v>9443651</v>
      </c>
    </row>
    <row r="40" spans="1:57" hidden="1" x14ac:dyDescent="0.35">
      <c r="A40" s="84">
        <v>31886736</v>
      </c>
      <c r="B40" s="95" t="s">
        <v>11</v>
      </c>
      <c r="C40" s="94" t="s">
        <v>12</v>
      </c>
      <c r="D40" s="94">
        <v>438</v>
      </c>
      <c r="E40" s="94" t="s">
        <v>167</v>
      </c>
      <c r="F40" s="94" t="s">
        <v>238</v>
      </c>
      <c r="G40" s="85">
        <v>45079</v>
      </c>
      <c r="H40" s="85">
        <v>45079</v>
      </c>
      <c r="I40" s="97">
        <v>191400</v>
      </c>
      <c r="J40" s="97">
        <v>191400</v>
      </c>
      <c r="K40" s="84" t="s">
        <v>14</v>
      </c>
      <c r="L40" s="84" t="s">
        <v>13</v>
      </c>
      <c r="M40" s="84" t="s">
        <v>15</v>
      </c>
      <c r="N40" s="94" t="s">
        <v>17</v>
      </c>
      <c r="O40" s="94" t="s">
        <v>95</v>
      </c>
      <c r="P40" s="94" t="s">
        <v>98</v>
      </c>
      <c r="Q40" s="94">
        <v>0</v>
      </c>
      <c r="R40" s="94"/>
      <c r="S40" s="94" t="s">
        <v>74</v>
      </c>
      <c r="T40" s="85">
        <v>45079</v>
      </c>
      <c r="U40" s="85">
        <v>45091</v>
      </c>
      <c r="V40" s="85">
        <v>45091</v>
      </c>
      <c r="W40" s="85"/>
      <c r="X40" s="99">
        <v>656</v>
      </c>
      <c r="Y40" s="99" t="s">
        <v>60</v>
      </c>
      <c r="Z40" s="97">
        <v>216300</v>
      </c>
      <c r="AA40" s="97">
        <v>216300</v>
      </c>
      <c r="AB40" s="18">
        <v>24900</v>
      </c>
      <c r="AC40" s="94">
        <v>0</v>
      </c>
      <c r="AD40" s="94">
        <v>0</v>
      </c>
      <c r="AE40" s="94">
        <v>0</v>
      </c>
      <c r="AF40" s="94">
        <v>0</v>
      </c>
      <c r="AG40" s="94">
        <v>0</v>
      </c>
      <c r="AH40" s="94"/>
      <c r="AI40" s="94"/>
      <c r="AJ40" s="94">
        <v>0</v>
      </c>
      <c r="AK40" s="94"/>
      <c r="AL40" s="94"/>
      <c r="AM40" s="94"/>
      <c r="AN40" s="94"/>
      <c r="AO40" s="94"/>
      <c r="AP40" s="94" t="s">
        <v>76</v>
      </c>
      <c r="AQ40" s="97">
        <v>191400</v>
      </c>
      <c r="AR40" s="94">
        <v>0</v>
      </c>
      <c r="AS40" s="94">
        <v>0</v>
      </c>
      <c r="AT40" s="94">
        <v>0</v>
      </c>
      <c r="AU40" s="94">
        <v>0</v>
      </c>
      <c r="AV40" s="94">
        <v>0</v>
      </c>
      <c r="AW40" s="94">
        <v>0</v>
      </c>
      <c r="AX40" s="94">
        <v>0</v>
      </c>
      <c r="AY40" s="94">
        <v>0</v>
      </c>
      <c r="AZ40" s="97">
        <v>679080</v>
      </c>
      <c r="BA40" s="94">
        <v>0</v>
      </c>
      <c r="BB40" s="94">
        <v>2201421464</v>
      </c>
      <c r="BC40" s="85">
        <v>45160</v>
      </c>
      <c r="BD40" s="94" t="s">
        <v>284</v>
      </c>
      <c r="BE40" s="97">
        <v>6682806</v>
      </c>
    </row>
    <row r="41" spans="1:57" hidden="1" x14ac:dyDescent="0.35">
      <c r="A41" s="84">
        <v>31886736</v>
      </c>
      <c r="B41" s="95" t="s">
        <v>11</v>
      </c>
      <c r="C41" s="94" t="s">
        <v>12</v>
      </c>
      <c r="D41" s="94">
        <v>441</v>
      </c>
      <c r="E41" s="94" t="s">
        <v>168</v>
      </c>
      <c r="F41" s="94" t="s">
        <v>239</v>
      </c>
      <c r="G41" s="85">
        <v>45079</v>
      </c>
      <c r="H41" s="85">
        <v>45079</v>
      </c>
      <c r="I41" s="97">
        <v>191400</v>
      </c>
      <c r="J41" s="97">
        <v>191400</v>
      </c>
      <c r="K41" s="84" t="s">
        <v>14</v>
      </c>
      <c r="L41" s="84" t="s">
        <v>13</v>
      </c>
      <c r="M41" s="84" t="s">
        <v>15</v>
      </c>
      <c r="N41" s="94" t="s">
        <v>17</v>
      </c>
      <c r="O41" s="94" t="s">
        <v>95</v>
      </c>
      <c r="P41" s="94" t="s">
        <v>98</v>
      </c>
      <c r="Q41" s="94">
        <v>0</v>
      </c>
      <c r="R41" s="94"/>
      <c r="S41" s="94" t="s">
        <v>74</v>
      </c>
      <c r="T41" s="85">
        <v>45079</v>
      </c>
      <c r="U41" s="85">
        <v>45091</v>
      </c>
      <c r="V41" s="85">
        <v>45091</v>
      </c>
      <c r="W41" s="85"/>
      <c r="X41" s="99">
        <v>656</v>
      </c>
      <c r="Y41" s="99" t="s">
        <v>60</v>
      </c>
      <c r="Z41" s="97">
        <v>216300</v>
      </c>
      <c r="AA41" s="97">
        <v>216300</v>
      </c>
      <c r="AB41" s="18">
        <v>24900</v>
      </c>
      <c r="AC41" s="94">
        <v>0</v>
      </c>
      <c r="AD41" s="94">
        <v>0</v>
      </c>
      <c r="AE41" s="94">
        <v>0</v>
      </c>
      <c r="AF41" s="94">
        <v>0</v>
      </c>
      <c r="AG41" s="94">
        <v>0</v>
      </c>
      <c r="AH41" s="94"/>
      <c r="AI41" s="94"/>
      <c r="AJ41" s="94">
        <v>0</v>
      </c>
      <c r="AK41" s="94"/>
      <c r="AL41" s="94"/>
      <c r="AM41" s="94"/>
      <c r="AN41" s="94"/>
      <c r="AO41" s="94"/>
      <c r="AP41" s="94" t="s">
        <v>76</v>
      </c>
      <c r="AQ41" s="97">
        <v>191400</v>
      </c>
      <c r="AR41" s="94">
        <v>0</v>
      </c>
      <c r="AS41" s="94">
        <v>0</v>
      </c>
      <c r="AT41" s="94">
        <v>0</v>
      </c>
      <c r="AU41" s="94">
        <v>0</v>
      </c>
      <c r="AV41" s="94">
        <v>0</v>
      </c>
      <c r="AW41" s="94">
        <v>0</v>
      </c>
      <c r="AX41" s="94">
        <v>0</v>
      </c>
      <c r="AY41" s="94">
        <v>0</v>
      </c>
      <c r="AZ41" s="97">
        <v>679080</v>
      </c>
      <c r="BA41" s="94">
        <v>0</v>
      </c>
      <c r="BB41" s="94">
        <v>2201421464</v>
      </c>
      <c r="BC41" s="85">
        <v>45160</v>
      </c>
      <c r="BD41" s="94" t="s">
        <v>284</v>
      </c>
      <c r="BE41" s="97">
        <v>6682806</v>
      </c>
    </row>
    <row r="42" spans="1:57" hidden="1" x14ac:dyDescent="0.35">
      <c r="A42" s="84">
        <v>31886736</v>
      </c>
      <c r="B42" s="95" t="s">
        <v>11</v>
      </c>
      <c r="C42" s="94" t="s">
        <v>12</v>
      </c>
      <c r="D42" s="94">
        <v>442</v>
      </c>
      <c r="E42" s="94" t="s">
        <v>169</v>
      </c>
      <c r="F42" s="94" t="s">
        <v>240</v>
      </c>
      <c r="G42" s="85">
        <v>45079</v>
      </c>
      <c r="H42" s="85">
        <v>45079</v>
      </c>
      <c r="I42" s="97">
        <v>191400</v>
      </c>
      <c r="J42" s="97">
        <v>191400</v>
      </c>
      <c r="K42" s="84" t="s">
        <v>14</v>
      </c>
      <c r="L42" s="84" t="s">
        <v>13</v>
      </c>
      <c r="M42" s="84" t="s">
        <v>15</v>
      </c>
      <c r="N42" s="94" t="s">
        <v>17</v>
      </c>
      <c r="O42" s="94" t="s">
        <v>95</v>
      </c>
      <c r="P42" s="94" t="s">
        <v>98</v>
      </c>
      <c r="Q42" s="94">
        <v>0</v>
      </c>
      <c r="R42" s="94"/>
      <c r="S42" s="94" t="s">
        <v>74</v>
      </c>
      <c r="T42" s="85">
        <v>45079</v>
      </c>
      <c r="U42" s="85">
        <v>45091</v>
      </c>
      <c r="V42" s="85">
        <v>45091</v>
      </c>
      <c r="W42" s="85"/>
      <c r="X42" s="99">
        <v>656</v>
      </c>
      <c r="Y42" s="99" t="s">
        <v>60</v>
      </c>
      <c r="Z42" s="97">
        <v>216300</v>
      </c>
      <c r="AA42" s="97">
        <v>216300</v>
      </c>
      <c r="AB42" s="18">
        <v>24900</v>
      </c>
      <c r="AC42" s="94">
        <v>0</v>
      </c>
      <c r="AD42" s="94">
        <v>0</v>
      </c>
      <c r="AE42" s="94">
        <v>0</v>
      </c>
      <c r="AF42" s="94">
        <v>0</v>
      </c>
      <c r="AG42" s="94">
        <v>0</v>
      </c>
      <c r="AH42" s="94"/>
      <c r="AI42" s="94"/>
      <c r="AJ42" s="94">
        <v>0</v>
      </c>
      <c r="AK42" s="94"/>
      <c r="AL42" s="94"/>
      <c r="AM42" s="94"/>
      <c r="AN42" s="94"/>
      <c r="AO42" s="94"/>
      <c r="AP42" s="94" t="s">
        <v>76</v>
      </c>
      <c r="AQ42" s="97">
        <v>191400</v>
      </c>
      <c r="AR42" s="94">
        <v>0</v>
      </c>
      <c r="AS42" s="94">
        <v>0</v>
      </c>
      <c r="AT42" s="94">
        <v>0</v>
      </c>
      <c r="AU42" s="94">
        <v>0</v>
      </c>
      <c r="AV42" s="94">
        <v>0</v>
      </c>
      <c r="AW42" s="94">
        <v>0</v>
      </c>
      <c r="AX42" s="94">
        <v>0</v>
      </c>
      <c r="AY42" s="94">
        <v>0</v>
      </c>
      <c r="AZ42" s="97">
        <v>679080</v>
      </c>
      <c r="BA42" s="94">
        <v>0</v>
      </c>
      <c r="BB42" s="94">
        <v>2201421464</v>
      </c>
      <c r="BC42" s="85">
        <v>45160</v>
      </c>
      <c r="BD42" s="94" t="s">
        <v>284</v>
      </c>
      <c r="BE42" s="97">
        <v>6682806</v>
      </c>
    </row>
    <row r="43" spans="1:57" hidden="1" x14ac:dyDescent="0.35">
      <c r="A43" s="84">
        <v>31886736</v>
      </c>
      <c r="B43" s="95" t="s">
        <v>11</v>
      </c>
      <c r="C43" s="94" t="s">
        <v>12</v>
      </c>
      <c r="D43" s="94">
        <v>590</v>
      </c>
      <c r="E43" s="94" t="s">
        <v>170</v>
      </c>
      <c r="F43" s="94" t="s">
        <v>241</v>
      </c>
      <c r="G43" s="85">
        <v>45386</v>
      </c>
      <c r="H43" s="85">
        <v>45386</v>
      </c>
      <c r="I43" s="98">
        <v>191425</v>
      </c>
      <c r="J43" s="98">
        <v>191425</v>
      </c>
      <c r="K43" s="84" t="s">
        <v>14</v>
      </c>
      <c r="L43" s="84" t="s">
        <v>13</v>
      </c>
      <c r="M43" s="84" t="s">
        <v>15</v>
      </c>
      <c r="N43" s="94" t="s">
        <v>17</v>
      </c>
      <c r="O43" s="94" t="s">
        <v>95</v>
      </c>
      <c r="P43" s="94" t="s">
        <v>98</v>
      </c>
      <c r="Q43" s="94">
        <v>0</v>
      </c>
      <c r="R43" s="94"/>
      <c r="S43" s="94" t="s">
        <v>74</v>
      </c>
      <c r="T43" s="85">
        <v>45386</v>
      </c>
      <c r="U43" s="85">
        <v>45386</v>
      </c>
      <c r="V43" s="85">
        <v>45387</v>
      </c>
      <c r="W43" s="85"/>
      <c r="X43" s="99">
        <v>360</v>
      </c>
      <c r="Y43" s="99" t="s">
        <v>85</v>
      </c>
      <c r="Z43" s="97">
        <v>216300</v>
      </c>
      <c r="AA43" s="97">
        <v>216300</v>
      </c>
      <c r="AB43" s="18">
        <v>24875</v>
      </c>
      <c r="AC43" s="18">
        <v>24874.5</v>
      </c>
      <c r="AD43" s="94">
        <v>0</v>
      </c>
      <c r="AE43" s="94">
        <v>0</v>
      </c>
      <c r="AF43" s="94">
        <v>0</v>
      </c>
      <c r="AG43" s="94">
        <v>0</v>
      </c>
      <c r="AH43" s="94"/>
      <c r="AI43" s="94"/>
      <c r="AJ43" s="94">
        <v>0</v>
      </c>
      <c r="AK43" s="94"/>
      <c r="AL43" s="94"/>
      <c r="AM43" s="94"/>
      <c r="AN43" s="94" t="s">
        <v>64</v>
      </c>
      <c r="AO43" s="94"/>
      <c r="AP43" s="94" t="s">
        <v>17</v>
      </c>
      <c r="AQ43" s="98">
        <v>191425</v>
      </c>
      <c r="AR43" s="94">
        <v>0</v>
      </c>
      <c r="AS43" s="94">
        <v>0</v>
      </c>
      <c r="AT43" s="94">
        <v>0</v>
      </c>
      <c r="AU43" s="94">
        <v>0</v>
      </c>
      <c r="AV43" s="94">
        <v>0</v>
      </c>
      <c r="AW43" s="94">
        <v>0</v>
      </c>
      <c r="AX43" s="94">
        <v>0</v>
      </c>
      <c r="AY43" s="94">
        <v>0</v>
      </c>
      <c r="AZ43" s="97">
        <v>765700</v>
      </c>
      <c r="BA43" s="94">
        <v>0</v>
      </c>
      <c r="BB43" s="94">
        <v>2201510162</v>
      </c>
      <c r="BC43" s="85">
        <v>45428</v>
      </c>
      <c r="BD43" s="94" t="s">
        <v>284</v>
      </c>
      <c r="BE43" s="97">
        <v>11501055</v>
      </c>
    </row>
    <row r="44" spans="1:57" hidden="1" x14ac:dyDescent="0.35">
      <c r="A44" s="84">
        <v>31886736</v>
      </c>
      <c r="B44" s="95" t="s">
        <v>11</v>
      </c>
      <c r="C44" s="94" t="s">
        <v>12</v>
      </c>
      <c r="D44" s="94">
        <v>618</v>
      </c>
      <c r="E44" s="94" t="s">
        <v>171</v>
      </c>
      <c r="F44" s="94" t="s">
        <v>242</v>
      </c>
      <c r="G44" s="85">
        <v>45476</v>
      </c>
      <c r="H44" s="85">
        <v>45476</v>
      </c>
      <c r="I44" s="98">
        <v>191425</v>
      </c>
      <c r="J44" s="98">
        <v>191425</v>
      </c>
      <c r="K44" s="84" t="s">
        <v>14</v>
      </c>
      <c r="L44" s="84" t="s">
        <v>13</v>
      </c>
      <c r="M44" s="84" t="s">
        <v>15</v>
      </c>
      <c r="N44" s="94" t="s">
        <v>17</v>
      </c>
      <c r="O44" s="94" t="s">
        <v>95</v>
      </c>
      <c r="P44" s="94" t="s">
        <v>98</v>
      </c>
      <c r="Q44" s="94">
        <v>0</v>
      </c>
      <c r="R44" s="94"/>
      <c r="S44" s="94" t="s">
        <v>74</v>
      </c>
      <c r="T44" s="85">
        <v>45476</v>
      </c>
      <c r="U44" s="85">
        <v>45476</v>
      </c>
      <c r="V44" s="85">
        <v>45486</v>
      </c>
      <c r="W44" s="85"/>
      <c r="X44" s="99">
        <v>261</v>
      </c>
      <c r="Y44" s="99" t="s">
        <v>85</v>
      </c>
      <c r="Z44" s="97">
        <v>216300</v>
      </c>
      <c r="AA44" s="97">
        <v>216300</v>
      </c>
      <c r="AB44" s="18">
        <v>24875</v>
      </c>
      <c r="AC44" s="18">
        <v>24874.5</v>
      </c>
      <c r="AD44" s="94">
        <v>0</v>
      </c>
      <c r="AE44" s="94">
        <v>0</v>
      </c>
      <c r="AF44" s="94">
        <v>0</v>
      </c>
      <c r="AG44" s="94">
        <v>0</v>
      </c>
      <c r="AH44" s="94"/>
      <c r="AI44" s="94"/>
      <c r="AJ44" s="94">
        <v>0</v>
      </c>
      <c r="AK44" s="94"/>
      <c r="AL44" s="94"/>
      <c r="AM44" s="94"/>
      <c r="AN44" s="94" t="s">
        <v>64</v>
      </c>
      <c r="AO44" s="94"/>
      <c r="AP44" s="94" t="s">
        <v>17</v>
      </c>
      <c r="AQ44" s="98">
        <v>191425</v>
      </c>
      <c r="AR44" s="94">
        <v>0</v>
      </c>
      <c r="AS44" s="94">
        <v>0</v>
      </c>
      <c r="AT44" s="94">
        <v>0</v>
      </c>
      <c r="AU44" s="94">
        <v>0</v>
      </c>
      <c r="AV44" s="94">
        <v>0</v>
      </c>
      <c r="AW44" s="94">
        <v>0</v>
      </c>
      <c r="AX44" s="94">
        <v>0</v>
      </c>
      <c r="AY44" s="94">
        <v>0</v>
      </c>
      <c r="AZ44" s="97">
        <v>765700</v>
      </c>
      <c r="BA44" s="94">
        <v>0</v>
      </c>
      <c r="BB44" s="94">
        <v>2201548089</v>
      </c>
      <c r="BC44" s="85">
        <v>45548</v>
      </c>
      <c r="BD44" s="94" t="s">
        <v>284</v>
      </c>
      <c r="BE44" s="97">
        <v>2501950</v>
      </c>
    </row>
    <row r="45" spans="1:57" hidden="1" x14ac:dyDescent="0.35">
      <c r="A45" s="84">
        <v>31886736</v>
      </c>
      <c r="B45" s="95" t="s">
        <v>11</v>
      </c>
      <c r="C45" s="94" t="s">
        <v>12</v>
      </c>
      <c r="D45" s="94">
        <v>619</v>
      </c>
      <c r="E45" s="94" t="s">
        <v>172</v>
      </c>
      <c r="F45" s="94" t="s">
        <v>243</v>
      </c>
      <c r="G45" s="85">
        <v>45476</v>
      </c>
      <c r="H45" s="85">
        <v>45476</v>
      </c>
      <c r="I45" s="98">
        <v>191425</v>
      </c>
      <c r="J45" s="98">
        <v>191425</v>
      </c>
      <c r="K45" s="84" t="s">
        <v>14</v>
      </c>
      <c r="L45" s="84" t="s">
        <v>13</v>
      </c>
      <c r="M45" s="84" t="s">
        <v>15</v>
      </c>
      <c r="N45" s="94" t="s">
        <v>17</v>
      </c>
      <c r="O45" s="94" t="s">
        <v>95</v>
      </c>
      <c r="P45" s="94" t="s">
        <v>98</v>
      </c>
      <c r="Q45" s="94">
        <v>0</v>
      </c>
      <c r="R45" s="94"/>
      <c r="S45" s="94" t="s">
        <v>74</v>
      </c>
      <c r="T45" s="85">
        <v>45476</v>
      </c>
      <c r="U45" s="85">
        <v>45476</v>
      </c>
      <c r="V45" s="85">
        <v>45486</v>
      </c>
      <c r="W45" s="85"/>
      <c r="X45" s="99">
        <v>261</v>
      </c>
      <c r="Y45" s="99" t="s">
        <v>85</v>
      </c>
      <c r="Z45" s="97">
        <v>216300</v>
      </c>
      <c r="AA45" s="97">
        <v>216300</v>
      </c>
      <c r="AB45" s="18">
        <v>24875</v>
      </c>
      <c r="AC45" s="18">
        <v>24874.5</v>
      </c>
      <c r="AD45" s="94">
        <v>0</v>
      </c>
      <c r="AE45" s="94">
        <v>0</v>
      </c>
      <c r="AF45" s="94">
        <v>0</v>
      </c>
      <c r="AG45" s="94">
        <v>0</v>
      </c>
      <c r="AH45" s="94"/>
      <c r="AI45" s="94"/>
      <c r="AJ45" s="94">
        <v>0</v>
      </c>
      <c r="AK45" s="94"/>
      <c r="AL45" s="94"/>
      <c r="AM45" s="94"/>
      <c r="AN45" s="94" t="s">
        <v>64</v>
      </c>
      <c r="AO45" s="94"/>
      <c r="AP45" s="94" t="s">
        <v>17</v>
      </c>
      <c r="AQ45" s="98">
        <v>191425</v>
      </c>
      <c r="AR45" s="94">
        <v>0</v>
      </c>
      <c r="AS45" s="94">
        <v>0</v>
      </c>
      <c r="AT45" s="94">
        <v>0</v>
      </c>
      <c r="AU45" s="94">
        <v>0</v>
      </c>
      <c r="AV45" s="94">
        <v>0</v>
      </c>
      <c r="AW45" s="94">
        <v>0</v>
      </c>
      <c r="AX45" s="94">
        <v>0</v>
      </c>
      <c r="AY45" s="94">
        <v>0</v>
      </c>
      <c r="AZ45" s="97">
        <v>765700</v>
      </c>
      <c r="BA45" s="94">
        <v>0</v>
      </c>
      <c r="BB45" s="94">
        <v>2201548089</v>
      </c>
      <c r="BC45" s="85">
        <v>45548</v>
      </c>
      <c r="BD45" s="94" t="s">
        <v>284</v>
      </c>
      <c r="BE45" s="97">
        <v>2501950</v>
      </c>
    </row>
    <row r="46" spans="1:57" hidden="1" x14ac:dyDescent="0.35">
      <c r="A46" s="84">
        <v>31886736</v>
      </c>
      <c r="B46" s="95" t="s">
        <v>11</v>
      </c>
      <c r="C46" s="94" t="s">
        <v>12</v>
      </c>
      <c r="D46" s="94">
        <v>233</v>
      </c>
      <c r="E46" s="94" t="s">
        <v>173</v>
      </c>
      <c r="F46" s="94" t="s">
        <v>244</v>
      </c>
      <c r="G46" s="85">
        <v>44652</v>
      </c>
      <c r="H46" s="85">
        <v>44660</v>
      </c>
      <c r="I46" s="97">
        <v>192100</v>
      </c>
      <c r="J46" s="97">
        <v>192100</v>
      </c>
      <c r="K46" s="84" t="s">
        <v>14</v>
      </c>
      <c r="L46" s="84" t="s">
        <v>13</v>
      </c>
      <c r="M46" s="84" t="s">
        <v>15</v>
      </c>
      <c r="N46" s="94" t="s">
        <v>17</v>
      </c>
      <c r="O46" s="94" t="s">
        <v>95</v>
      </c>
      <c r="P46" s="94" t="s">
        <v>98</v>
      </c>
      <c r="Q46" s="94">
        <v>0</v>
      </c>
      <c r="R46" s="94"/>
      <c r="S46" s="94" t="s">
        <v>74</v>
      </c>
      <c r="T46" s="85">
        <v>44656</v>
      </c>
      <c r="U46" s="85">
        <v>44690</v>
      </c>
      <c r="V46" s="85">
        <v>44690</v>
      </c>
      <c r="W46" s="85"/>
      <c r="X46" s="99">
        <v>1057</v>
      </c>
      <c r="Y46" s="99" t="s">
        <v>60</v>
      </c>
      <c r="Z46" s="97">
        <v>216300</v>
      </c>
      <c r="AA46" s="97">
        <v>216300</v>
      </c>
      <c r="AB46" s="18">
        <v>24200</v>
      </c>
      <c r="AC46" s="94">
        <v>0</v>
      </c>
      <c r="AD46" s="94">
        <v>0</v>
      </c>
      <c r="AE46" s="94">
        <v>0</v>
      </c>
      <c r="AF46" s="94">
        <v>0</v>
      </c>
      <c r="AG46" s="94">
        <v>0</v>
      </c>
      <c r="AH46" s="94"/>
      <c r="AI46" s="94"/>
      <c r="AJ46" s="94">
        <v>0</v>
      </c>
      <c r="AK46" s="94"/>
      <c r="AL46" s="94"/>
      <c r="AM46" s="94"/>
      <c r="AN46" s="94"/>
      <c r="AO46" s="94"/>
      <c r="AP46" s="94" t="s">
        <v>76</v>
      </c>
      <c r="AQ46" s="97">
        <v>192100</v>
      </c>
      <c r="AR46" s="94">
        <v>0</v>
      </c>
      <c r="AS46" s="94">
        <v>0</v>
      </c>
      <c r="AT46" s="94">
        <v>0</v>
      </c>
      <c r="AU46" s="94">
        <v>0</v>
      </c>
      <c r="AV46" s="94">
        <v>0</v>
      </c>
      <c r="AW46" s="94">
        <v>0</v>
      </c>
      <c r="AX46" s="94">
        <v>0</v>
      </c>
      <c r="AY46" s="94">
        <v>0</v>
      </c>
      <c r="AZ46" s="97">
        <v>681880</v>
      </c>
      <c r="BA46" s="94">
        <v>0</v>
      </c>
      <c r="BB46" s="94">
        <v>2201273744</v>
      </c>
      <c r="BC46" s="85">
        <v>44771</v>
      </c>
      <c r="BD46" s="94" t="s">
        <v>284</v>
      </c>
      <c r="BE46" s="97">
        <v>9443651</v>
      </c>
    </row>
    <row r="47" spans="1:57" hidden="1" x14ac:dyDescent="0.35">
      <c r="A47" s="84">
        <v>31886736</v>
      </c>
      <c r="B47" s="95" t="s">
        <v>11</v>
      </c>
      <c r="C47" s="94" t="s">
        <v>12</v>
      </c>
      <c r="D47" s="94">
        <v>237</v>
      </c>
      <c r="E47" s="94" t="s">
        <v>174</v>
      </c>
      <c r="F47" s="94" t="s">
        <v>245</v>
      </c>
      <c r="G47" s="85">
        <v>44652</v>
      </c>
      <c r="H47" s="85">
        <v>44660</v>
      </c>
      <c r="I47" s="97">
        <v>192100</v>
      </c>
      <c r="J47" s="97">
        <v>192100</v>
      </c>
      <c r="K47" s="84" t="s">
        <v>14</v>
      </c>
      <c r="L47" s="84" t="s">
        <v>13</v>
      </c>
      <c r="M47" s="84" t="s">
        <v>15</v>
      </c>
      <c r="N47" s="94" t="s">
        <v>17</v>
      </c>
      <c r="O47" s="94" t="s">
        <v>95</v>
      </c>
      <c r="P47" s="94" t="s">
        <v>98</v>
      </c>
      <c r="Q47" s="94">
        <v>0</v>
      </c>
      <c r="R47" s="94"/>
      <c r="S47" s="94" t="s">
        <v>74</v>
      </c>
      <c r="T47" s="85">
        <v>44657</v>
      </c>
      <c r="U47" s="85">
        <v>44690</v>
      </c>
      <c r="V47" s="85">
        <v>44690</v>
      </c>
      <c r="W47" s="85"/>
      <c r="X47" s="99">
        <v>1057</v>
      </c>
      <c r="Y47" s="99" t="s">
        <v>60</v>
      </c>
      <c r="Z47" s="97">
        <v>216300</v>
      </c>
      <c r="AA47" s="97">
        <v>216300</v>
      </c>
      <c r="AB47" s="18">
        <v>24200</v>
      </c>
      <c r="AC47" s="94">
        <v>0</v>
      </c>
      <c r="AD47" s="94">
        <v>0</v>
      </c>
      <c r="AE47" s="94">
        <v>0</v>
      </c>
      <c r="AF47" s="94">
        <v>0</v>
      </c>
      <c r="AG47" s="94">
        <v>0</v>
      </c>
      <c r="AH47" s="94"/>
      <c r="AI47" s="94"/>
      <c r="AJ47" s="94">
        <v>0</v>
      </c>
      <c r="AK47" s="94"/>
      <c r="AL47" s="94"/>
      <c r="AM47" s="94"/>
      <c r="AN47" s="94"/>
      <c r="AO47" s="94"/>
      <c r="AP47" s="94" t="s">
        <v>76</v>
      </c>
      <c r="AQ47" s="97">
        <v>192100</v>
      </c>
      <c r="AR47" s="94">
        <v>0</v>
      </c>
      <c r="AS47" s="94">
        <v>0</v>
      </c>
      <c r="AT47" s="94">
        <v>0</v>
      </c>
      <c r="AU47" s="94">
        <v>0</v>
      </c>
      <c r="AV47" s="94">
        <v>0</v>
      </c>
      <c r="AW47" s="94">
        <v>0</v>
      </c>
      <c r="AX47" s="94">
        <v>0</v>
      </c>
      <c r="AY47" s="94">
        <v>0</v>
      </c>
      <c r="AZ47" s="97">
        <v>681880</v>
      </c>
      <c r="BA47" s="94">
        <v>0</v>
      </c>
      <c r="BB47" s="94">
        <v>2201273744</v>
      </c>
      <c r="BC47" s="85">
        <v>44771</v>
      </c>
      <c r="BD47" s="94" t="s">
        <v>284</v>
      </c>
      <c r="BE47" s="97">
        <v>9443651</v>
      </c>
    </row>
    <row r="48" spans="1:57" hidden="1" x14ac:dyDescent="0.35">
      <c r="A48" s="84">
        <v>31886736</v>
      </c>
      <c r="B48" s="95" t="s">
        <v>11</v>
      </c>
      <c r="C48" s="94" t="s">
        <v>12</v>
      </c>
      <c r="D48" s="84">
        <v>26</v>
      </c>
      <c r="E48" s="94" t="s">
        <v>175</v>
      </c>
      <c r="F48" s="94" t="s">
        <v>246</v>
      </c>
      <c r="G48" s="86">
        <v>44147</v>
      </c>
      <c r="H48" s="85">
        <v>44148</v>
      </c>
      <c r="I48" s="98">
        <v>1049400</v>
      </c>
      <c r="J48" s="97">
        <v>203060</v>
      </c>
      <c r="K48" s="84" t="s">
        <v>14</v>
      </c>
      <c r="L48" s="84" t="s">
        <v>13</v>
      </c>
      <c r="M48" s="84" t="s">
        <v>15</v>
      </c>
      <c r="N48" s="94" t="s">
        <v>17</v>
      </c>
      <c r="O48" s="94" t="s">
        <v>95</v>
      </c>
      <c r="P48" s="94" t="s">
        <v>98</v>
      </c>
      <c r="Q48" s="94">
        <v>0</v>
      </c>
      <c r="R48" s="94"/>
      <c r="S48" s="94" t="s">
        <v>74</v>
      </c>
      <c r="T48" s="85">
        <v>44147</v>
      </c>
      <c r="U48" s="85">
        <v>44155</v>
      </c>
      <c r="V48" s="85">
        <v>44670</v>
      </c>
      <c r="W48" s="85"/>
      <c r="X48" s="99">
        <v>1077</v>
      </c>
      <c r="Y48" s="99" t="s">
        <v>60</v>
      </c>
      <c r="Z48" s="97">
        <v>1100000</v>
      </c>
      <c r="AA48" s="94">
        <v>0</v>
      </c>
      <c r="AB48" s="94">
        <v>0</v>
      </c>
      <c r="AC48" s="94">
        <v>0</v>
      </c>
      <c r="AD48" s="94">
        <v>0</v>
      </c>
      <c r="AE48" s="94">
        <v>0</v>
      </c>
      <c r="AF48" s="94">
        <v>0</v>
      </c>
      <c r="AG48" s="94">
        <v>0</v>
      </c>
      <c r="AH48" s="94"/>
      <c r="AI48" s="94" t="s">
        <v>86</v>
      </c>
      <c r="AJ48" s="94">
        <v>0</v>
      </c>
      <c r="AK48" s="94"/>
      <c r="AL48" s="94"/>
      <c r="AM48" s="94"/>
      <c r="AN48" s="94"/>
      <c r="AO48" s="94"/>
      <c r="AP48" s="94" t="s">
        <v>76</v>
      </c>
      <c r="AQ48" s="97">
        <v>203060</v>
      </c>
      <c r="AR48" s="94">
        <v>0</v>
      </c>
      <c r="AS48" s="94">
        <v>0</v>
      </c>
      <c r="AT48" s="94">
        <v>0</v>
      </c>
      <c r="AU48" s="94">
        <v>0</v>
      </c>
      <c r="AV48" s="94">
        <v>0</v>
      </c>
      <c r="AW48" s="94">
        <v>0</v>
      </c>
      <c r="AX48" s="94">
        <v>0</v>
      </c>
      <c r="AY48" s="94">
        <v>0</v>
      </c>
      <c r="AZ48" s="97">
        <v>2965600</v>
      </c>
      <c r="BA48" s="94">
        <v>0</v>
      </c>
      <c r="BB48" s="94">
        <v>2200988091</v>
      </c>
      <c r="BC48" s="85">
        <v>44208</v>
      </c>
      <c r="BD48" s="94" t="s">
        <v>284</v>
      </c>
      <c r="BE48" s="97">
        <v>6073233</v>
      </c>
    </row>
    <row r="49" spans="1:57" hidden="1" x14ac:dyDescent="0.35">
      <c r="A49" s="84">
        <v>31886736</v>
      </c>
      <c r="B49" s="95" t="s">
        <v>11</v>
      </c>
      <c r="C49" s="94" t="s">
        <v>12</v>
      </c>
      <c r="D49" s="94">
        <v>436</v>
      </c>
      <c r="E49" s="94" t="s">
        <v>176</v>
      </c>
      <c r="F49" s="94" t="s">
        <v>247</v>
      </c>
      <c r="G49" s="85">
        <v>45079</v>
      </c>
      <c r="H49" s="85">
        <v>45079</v>
      </c>
      <c r="I49" s="97">
        <v>216300</v>
      </c>
      <c r="J49" s="97">
        <v>216300</v>
      </c>
      <c r="K49" s="84" t="s">
        <v>14</v>
      </c>
      <c r="L49" s="84" t="s">
        <v>13</v>
      </c>
      <c r="M49" s="84" t="s">
        <v>15</v>
      </c>
      <c r="N49" s="94" t="s">
        <v>17</v>
      </c>
      <c r="O49" s="94" t="s">
        <v>95</v>
      </c>
      <c r="P49" s="94" t="s">
        <v>98</v>
      </c>
      <c r="Q49" s="94">
        <v>0</v>
      </c>
      <c r="R49" s="94"/>
      <c r="S49" s="94" t="s">
        <v>74</v>
      </c>
      <c r="T49" s="85">
        <v>45079</v>
      </c>
      <c r="U49" s="85">
        <v>45091</v>
      </c>
      <c r="V49" s="85">
        <v>45091</v>
      </c>
      <c r="W49" s="85"/>
      <c r="X49" s="99">
        <v>656</v>
      </c>
      <c r="Y49" s="99" t="s">
        <v>60</v>
      </c>
      <c r="Z49" s="97">
        <v>216300</v>
      </c>
      <c r="AA49" s="97">
        <v>216300</v>
      </c>
      <c r="AB49" s="94">
        <v>0</v>
      </c>
      <c r="AC49" s="94">
        <v>0</v>
      </c>
      <c r="AD49" s="94">
        <v>0</v>
      </c>
      <c r="AE49" s="94">
        <v>0</v>
      </c>
      <c r="AF49" s="94">
        <v>0</v>
      </c>
      <c r="AG49" s="94">
        <v>0</v>
      </c>
      <c r="AH49" s="94"/>
      <c r="AI49" s="94"/>
      <c r="AJ49" s="94">
        <v>0</v>
      </c>
      <c r="AK49" s="94"/>
      <c r="AL49" s="94"/>
      <c r="AM49" s="94"/>
      <c r="AN49" s="94"/>
      <c r="AO49" s="94"/>
      <c r="AP49" s="94" t="s">
        <v>76</v>
      </c>
      <c r="AQ49" s="97">
        <v>216300</v>
      </c>
      <c r="AR49" s="94">
        <v>0</v>
      </c>
      <c r="AS49" s="94">
        <v>0</v>
      </c>
      <c r="AT49" s="94">
        <v>0</v>
      </c>
      <c r="AU49" s="94">
        <v>0</v>
      </c>
      <c r="AV49" s="94">
        <v>0</v>
      </c>
      <c r="AW49" s="94">
        <v>0</v>
      </c>
      <c r="AX49" s="94">
        <v>0</v>
      </c>
      <c r="AY49" s="94">
        <v>0</v>
      </c>
      <c r="AZ49" s="97">
        <v>778680</v>
      </c>
      <c r="BA49" s="94">
        <v>0</v>
      </c>
      <c r="BB49" s="94">
        <v>2201421464</v>
      </c>
      <c r="BC49" s="85">
        <v>45160</v>
      </c>
      <c r="BD49" s="94" t="s">
        <v>284</v>
      </c>
      <c r="BE49" s="97">
        <v>6682806</v>
      </c>
    </row>
    <row r="50" spans="1:57" hidden="1" x14ac:dyDescent="0.35">
      <c r="A50" s="84">
        <v>31886736</v>
      </c>
      <c r="B50" s="95" t="s">
        <v>11</v>
      </c>
      <c r="C50" s="94" t="s">
        <v>12</v>
      </c>
      <c r="D50" s="94">
        <v>673</v>
      </c>
      <c r="E50" s="94" t="s">
        <v>177</v>
      </c>
      <c r="F50" s="94" t="s">
        <v>248</v>
      </c>
      <c r="G50" s="85">
        <v>45597</v>
      </c>
      <c r="H50" s="85">
        <v>45601</v>
      </c>
      <c r="I50" s="98">
        <v>216300</v>
      </c>
      <c r="J50" s="98">
        <v>216300</v>
      </c>
      <c r="K50" s="84" t="s">
        <v>14</v>
      </c>
      <c r="L50" s="84" t="s">
        <v>13</v>
      </c>
      <c r="M50" s="84" t="s">
        <v>15</v>
      </c>
      <c r="N50" s="94" t="s">
        <v>17</v>
      </c>
      <c r="O50" s="94" t="s">
        <v>95</v>
      </c>
      <c r="P50" s="94" t="s">
        <v>98</v>
      </c>
      <c r="Q50" s="94">
        <v>0</v>
      </c>
      <c r="R50" s="94"/>
      <c r="S50" s="94" t="s">
        <v>74</v>
      </c>
      <c r="T50" s="85">
        <v>45597</v>
      </c>
      <c r="U50" s="85">
        <v>45601</v>
      </c>
      <c r="V50" s="85">
        <v>45602</v>
      </c>
      <c r="W50" s="85"/>
      <c r="X50" s="99">
        <v>145</v>
      </c>
      <c r="Y50" s="99" t="s">
        <v>77</v>
      </c>
      <c r="Z50" s="97">
        <v>216300</v>
      </c>
      <c r="AA50" s="97">
        <v>216300</v>
      </c>
      <c r="AB50" s="94">
        <v>0</v>
      </c>
      <c r="AC50" s="94">
        <v>0</v>
      </c>
      <c r="AD50" s="94">
        <v>0</v>
      </c>
      <c r="AE50" s="94">
        <v>0</v>
      </c>
      <c r="AF50" s="94">
        <v>0</v>
      </c>
      <c r="AG50" s="94">
        <v>0</v>
      </c>
      <c r="AH50" s="94"/>
      <c r="AI50" s="94"/>
      <c r="AJ50" s="94">
        <v>0</v>
      </c>
      <c r="AK50" s="94"/>
      <c r="AL50" s="94"/>
      <c r="AM50" s="94"/>
      <c r="AN50" s="94"/>
      <c r="AO50" s="94"/>
      <c r="AP50" s="94" t="s">
        <v>17</v>
      </c>
      <c r="AQ50" s="98">
        <v>216300</v>
      </c>
      <c r="AR50" s="94">
        <v>0</v>
      </c>
      <c r="AS50" s="94">
        <v>0</v>
      </c>
      <c r="AT50" s="94">
        <v>0</v>
      </c>
      <c r="AU50" s="94">
        <v>0</v>
      </c>
      <c r="AV50" s="94">
        <v>0</v>
      </c>
      <c r="AW50" s="94">
        <v>0</v>
      </c>
      <c r="AX50" s="94">
        <v>0</v>
      </c>
      <c r="AY50" s="94">
        <v>0</v>
      </c>
      <c r="AZ50" s="97">
        <v>865200</v>
      </c>
      <c r="BA50" s="94">
        <v>0</v>
      </c>
      <c r="BB50" s="94">
        <v>2201566842</v>
      </c>
      <c r="BC50" s="85">
        <v>45623</v>
      </c>
      <c r="BD50" s="94" t="s">
        <v>284</v>
      </c>
      <c r="BE50" s="97">
        <v>2016300</v>
      </c>
    </row>
    <row r="51" spans="1:57" hidden="1" x14ac:dyDescent="0.35">
      <c r="A51" s="84">
        <v>31886736</v>
      </c>
      <c r="B51" s="95" t="s">
        <v>11</v>
      </c>
      <c r="C51" s="94" t="s">
        <v>12</v>
      </c>
      <c r="D51" s="94">
        <v>435</v>
      </c>
      <c r="E51" s="94" t="s">
        <v>178</v>
      </c>
      <c r="F51" s="94" t="s">
        <v>249</v>
      </c>
      <c r="G51" s="85">
        <v>45079</v>
      </c>
      <c r="H51" s="85">
        <v>45079</v>
      </c>
      <c r="I51" s="97">
        <v>226600</v>
      </c>
      <c r="J51" s="97">
        <v>226600</v>
      </c>
      <c r="K51" s="84" t="s">
        <v>14</v>
      </c>
      <c r="L51" s="84" t="s">
        <v>13</v>
      </c>
      <c r="M51" s="84" t="s">
        <v>15</v>
      </c>
      <c r="N51" s="94" t="s">
        <v>17</v>
      </c>
      <c r="O51" s="94" t="s">
        <v>95</v>
      </c>
      <c r="P51" s="94" t="s">
        <v>98</v>
      </c>
      <c r="Q51" s="94">
        <v>0</v>
      </c>
      <c r="R51" s="94"/>
      <c r="S51" s="94" t="s">
        <v>74</v>
      </c>
      <c r="T51" s="85">
        <v>45079</v>
      </c>
      <c r="U51" s="85">
        <v>45091</v>
      </c>
      <c r="V51" s="85">
        <v>45091</v>
      </c>
      <c r="W51" s="85"/>
      <c r="X51" s="99">
        <v>656</v>
      </c>
      <c r="Y51" s="99" t="s">
        <v>60</v>
      </c>
      <c r="Z51" s="97">
        <v>226600</v>
      </c>
      <c r="AA51" s="97">
        <v>226600</v>
      </c>
      <c r="AB51" s="94">
        <v>0</v>
      </c>
      <c r="AC51" s="94">
        <v>0</v>
      </c>
      <c r="AD51" s="94">
        <v>0</v>
      </c>
      <c r="AE51" s="94">
        <v>0</v>
      </c>
      <c r="AF51" s="94">
        <v>0</v>
      </c>
      <c r="AG51" s="94">
        <v>0</v>
      </c>
      <c r="AH51" s="94"/>
      <c r="AI51" s="94"/>
      <c r="AJ51" s="94">
        <v>0</v>
      </c>
      <c r="AK51" s="94"/>
      <c r="AL51" s="94"/>
      <c r="AM51" s="94"/>
      <c r="AN51" s="94"/>
      <c r="AO51" s="94"/>
      <c r="AP51" s="94" t="s">
        <v>76</v>
      </c>
      <c r="AQ51" s="97">
        <v>226600</v>
      </c>
      <c r="AR51" s="94">
        <v>0</v>
      </c>
      <c r="AS51" s="94">
        <v>0</v>
      </c>
      <c r="AT51" s="94">
        <v>0</v>
      </c>
      <c r="AU51" s="94">
        <v>0</v>
      </c>
      <c r="AV51" s="94">
        <v>0</v>
      </c>
      <c r="AW51" s="94">
        <v>0</v>
      </c>
      <c r="AX51" s="94">
        <v>0</v>
      </c>
      <c r="AY51" s="94">
        <v>0</v>
      </c>
      <c r="AZ51" s="97">
        <v>511208</v>
      </c>
      <c r="BA51" s="94">
        <v>0</v>
      </c>
      <c r="BB51" s="94">
        <v>2201421464</v>
      </c>
      <c r="BC51" s="85">
        <v>45160</v>
      </c>
      <c r="BD51" s="94" t="s">
        <v>284</v>
      </c>
      <c r="BE51" s="97">
        <v>6682806</v>
      </c>
    </row>
    <row r="52" spans="1:57" hidden="1" x14ac:dyDescent="0.35">
      <c r="A52" s="84">
        <v>31886736</v>
      </c>
      <c r="B52" s="95" t="s">
        <v>11</v>
      </c>
      <c r="C52" s="94" t="s">
        <v>12</v>
      </c>
      <c r="D52" s="94">
        <v>440</v>
      </c>
      <c r="E52" s="94" t="s">
        <v>179</v>
      </c>
      <c r="F52" s="94" t="s">
        <v>250</v>
      </c>
      <c r="G52" s="85">
        <v>45079</v>
      </c>
      <c r="H52" s="85">
        <v>45079</v>
      </c>
      <c r="I52" s="97">
        <v>226600</v>
      </c>
      <c r="J52" s="97">
        <v>226600</v>
      </c>
      <c r="K52" s="84" t="s">
        <v>14</v>
      </c>
      <c r="L52" s="84" t="s">
        <v>13</v>
      </c>
      <c r="M52" s="84" t="s">
        <v>15</v>
      </c>
      <c r="N52" s="94" t="s">
        <v>17</v>
      </c>
      <c r="O52" s="94" t="s">
        <v>95</v>
      </c>
      <c r="P52" s="94" t="s">
        <v>98</v>
      </c>
      <c r="Q52" s="94">
        <v>0</v>
      </c>
      <c r="R52" s="94"/>
      <c r="S52" s="94" t="s">
        <v>74</v>
      </c>
      <c r="T52" s="85">
        <v>45079</v>
      </c>
      <c r="U52" s="85">
        <v>45091</v>
      </c>
      <c r="V52" s="85">
        <v>45091</v>
      </c>
      <c r="W52" s="85"/>
      <c r="X52" s="99">
        <v>656</v>
      </c>
      <c r="Y52" s="99" t="s">
        <v>60</v>
      </c>
      <c r="Z52" s="97">
        <v>226600</v>
      </c>
      <c r="AA52" s="97">
        <v>226600</v>
      </c>
      <c r="AB52" s="94">
        <v>0</v>
      </c>
      <c r="AC52" s="94">
        <v>0</v>
      </c>
      <c r="AD52" s="94">
        <v>0</v>
      </c>
      <c r="AE52" s="94">
        <v>0</v>
      </c>
      <c r="AF52" s="94">
        <v>0</v>
      </c>
      <c r="AG52" s="94">
        <v>0</v>
      </c>
      <c r="AH52" s="94"/>
      <c r="AI52" s="94"/>
      <c r="AJ52" s="94">
        <v>0</v>
      </c>
      <c r="AK52" s="94"/>
      <c r="AL52" s="94"/>
      <c r="AM52" s="94"/>
      <c r="AN52" s="94"/>
      <c r="AO52" s="94"/>
      <c r="AP52" s="94" t="s">
        <v>76</v>
      </c>
      <c r="AQ52" s="97">
        <v>226600</v>
      </c>
      <c r="AR52" s="94">
        <v>0</v>
      </c>
      <c r="AS52" s="94">
        <v>0</v>
      </c>
      <c r="AT52" s="94">
        <v>0</v>
      </c>
      <c r="AU52" s="94">
        <v>0</v>
      </c>
      <c r="AV52" s="94">
        <v>0</v>
      </c>
      <c r="AW52" s="94">
        <v>0</v>
      </c>
      <c r="AX52" s="94">
        <v>0</v>
      </c>
      <c r="AY52" s="94">
        <v>0</v>
      </c>
      <c r="AZ52" s="97">
        <v>852016</v>
      </c>
      <c r="BA52" s="94">
        <v>0</v>
      </c>
      <c r="BB52" s="94">
        <v>2201421464</v>
      </c>
      <c r="BC52" s="85">
        <v>45160</v>
      </c>
      <c r="BD52" s="94" t="s">
        <v>284</v>
      </c>
      <c r="BE52" s="97">
        <v>6682806</v>
      </c>
    </row>
    <row r="53" spans="1:57" hidden="1" x14ac:dyDescent="0.35">
      <c r="A53" s="84">
        <v>31886736</v>
      </c>
      <c r="B53" s="95" t="s">
        <v>11</v>
      </c>
      <c r="C53" s="94" t="s">
        <v>12</v>
      </c>
      <c r="D53" s="94">
        <v>285</v>
      </c>
      <c r="E53" s="94" t="s">
        <v>180</v>
      </c>
      <c r="F53" s="94" t="s">
        <v>251</v>
      </c>
      <c r="G53" s="85">
        <v>44784</v>
      </c>
      <c r="H53" s="85">
        <v>44810</v>
      </c>
      <c r="I53" s="97">
        <v>1170000</v>
      </c>
      <c r="J53" s="97">
        <v>312224</v>
      </c>
      <c r="K53" s="84" t="s">
        <v>14</v>
      </c>
      <c r="L53" s="84" t="s">
        <v>13</v>
      </c>
      <c r="M53" s="84" t="s">
        <v>15</v>
      </c>
      <c r="N53" s="94" t="s">
        <v>17</v>
      </c>
      <c r="O53" s="94" t="s">
        <v>95</v>
      </c>
      <c r="P53" s="94" t="s">
        <v>98</v>
      </c>
      <c r="Q53" s="94">
        <v>0</v>
      </c>
      <c r="R53" s="94"/>
      <c r="S53" s="94" t="s">
        <v>74</v>
      </c>
      <c r="T53" s="85">
        <v>44784</v>
      </c>
      <c r="U53" s="85">
        <v>44818</v>
      </c>
      <c r="V53" s="85">
        <v>44818</v>
      </c>
      <c r="W53" s="85"/>
      <c r="X53" s="99">
        <v>929</v>
      </c>
      <c r="Y53" s="99" t="s">
        <v>60</v>
      </c>
      <c r="Z53" s="97">
        <v>1170000</v>
      </c>
      <c r="AA53" s="97">
        <v>1170000</v>
      </c>
      <c r="AB53" s="94">
        <v>0</v>
      </c>
      <c r="AC53" s="94">
        <v>0</v>
      </c>
      <c r="AD53" s="94">
        <v>0</v>
      </c>
      <c r="AE53" s="94">
        <v>0</v>
      </c>
      <c r="AF53" s="94">
        <v>0</v>
      </c>
      <c r="AG53" s="94">
        <v>0</v>
      </c>
      <c r="AH53" s="94"/>
      <c r="AI53" s="94"/>
      <c r="AJ53" s="94">
        <v>0</v>
      </c>
      <c r="AK53" s="94"/>
      <c r="AL53" s="94"/>
      <c r="AM53" s="94"/>
      <c r="AN53" s="94"/>
      <c r="AO53" s="94"/>
      <c r="AP53" s="94" t="s">
        <v>76</v>
      </c>
      <c r="AQ53" s="97">
        <v>312224</v>
      </c>
      <c r="AR53" s="94">
        <v>0</v>
      </c>
      <c r="AS53" s="94">
        <v>0</v>
      </c>
      <c r="AT53" s="94">
        <v>0</v>
      </c>
      <c r="AU53" s="94">
        <v>0</v>
      </c>
      <c r="AV53" s="94">
        <v>0</v>
      </c>
      <c r="AW53" s="94">
        <v>0</v>
      </c>
      <c r="AX53" s="94">
        <v>0</v>
      </c>
      <c r="AY53" s="94">
        <v>0</v>
      </c>
      <c r="AZ53" s="97">
        <v>2963104</v>
      </c>
      <c r="BA53" s="94">
        <v>0</v>
      </c>
      <c r="BB53" s="94">
        <v>2201341362</v>
      </c>
      <c r="BC53" s="85">
        <v>44943</v>
      </c>
      <c r="BD53" s="94" t="s">
        <v>284</v>
      </c>
      <c r="BE53" s="97">
        <v>740776</v>
      </c>
    </row>
    <row r="54" spans="1:57" hidden="1" x14ac:dyDescent="0.35">
      <c r="A54" s="84">
        <v>31886736</v>
      </c>
      <c r="B54" s="95" t="s">
        <v>11</v>
      </c>
      <c r="C54" s="94" t="s">
        <v>12</v>
      </c>
      <c r="D54" s="94">
        <v>386</v>
      </c>
      <c r="E54" s="94" t="s">
        <v>181</v>
      </c>
      <c r="F54" s="94" t="s">
        <v>252</v>
      </c>
      <c r="G54" s="85">
        <v>44986</v>
      </c>
      <c r="H54" s="85">
        <v>44987</v>
      </c>
      <c r="I54" s="97">
        <v>1890000</v>
      </c>
      <c r="J54" s="97">
        <v>347586</v>
      </c>
      <c r="K54" s="84" t="s">
        <v>14</v>
      </c>
      <c r="L54" s="84" t="s">
        <v>13</v>
      </c>
      <c r="M54" s="84" t="s">
        <v>15</v>
      </c>
      <c r="N54" s="94" t="s">
        <v>17</v>
      </c>
      <c r="O54" s="94" t="s">
        <v>95</v>
      </c>
      <c r="P54" s="94" t="s">
        <v>98</v>
      </c>
      <c r="Q54" s="94">
        <v>0</v>
      </c>
      <c r="R54" s="94"/>
      <c r="S54" s="94" t="s">
        <v>74</v>
      </c>
      <c r="T54" s="85">
        <v>44986</v>
      </c>
      <c r="U54" s="85">
        <v>45006</v>
      </c>
      <c r="V54" s="85">
        <v>45006</v>
      </c>
      <c r="W54" s="85"/>
      <c r="X54" s="99">
        <v>741</v>
      </c>
      <c r="Y54" s="99" t="s">
        <v>60</v>
      </c>
      <c r="Z54" s="97">
        <v>1890000</v>
      </c>
      <c r="AA54" s="97">
        <v>1890000</v>
      </c>
      <c r="AB54" s="94">
        <v>0</v>
      </c>
      <c r="AC54" s="94">
        <v>0</v>
      </c>
      <c r="AD54" s="94">
        <v>0</v>
      </c>
      <c r="AE54" s="94">
        <v>0</v>
      </c>
      <c r="AF54" s="94">
        <v>0</v>
      </c>
      <c r="AG54" s="94">
        <v>0</v>
      </c>
      <c r="AH54" s="94"/>
      <c r="AI54" s="94"/>
      <c r="AJ54" s="94">
        <v>0</v>
      </c>
      <c r="AK54" s="94"/>
      <c r="AL54" s="94"/>
      <c r="AM54" s="94"/>
      <c r="AN54" s="94"/>
      <c r="AO54" s="94"/>
      <c r="AP54" s="94" t="s">
        <v>76</v>
      </c>
      <c r="AQ54" s="97">
        <v>347586</v>
      </c>
      <c r="AR54" s="94">
        <v>0</v>
      </c>
      <c r="AS54" s="94">
        <v>0</v>
      </c>
      <c r="AT54" s="94">
        <v>0</v>
      </c>
      <c r="AU54" s="94">
        <v>0</v>
      </c>
      <c r="AV54" s="94">
        <v>0</v>
      </c>
      <c r="AW54" s="94">
        <v>0</v>
      </c>
      <c r="AX54" s="94">
        <v>0</v>
      </c>
      <c r="AY54" s="94">
        <v>0</v>
      </c>
      <c r="AZ54" s="97">
        <v>5413856</v>
      </c>
      <c r="BA54" s="94">
        <v>0</v>
      </c>
      <c r="BB54" s="94">
        <v>2201402691</v>
      </c>
      <c r="BC54" s="85">
        <v>45105</v>
      </c>
      <c r="BD54" s="94" t="s">
        <v>284</v>
      </c>
      <c r="BE54" s="97">
        <v>18718150</v>
      </c>
    </row>
    <row r="55" spans="1:57" hidden="1" x14ac:dyDescent="0.35">
      <c r="A55" s="84">
        <v>31886736</v>
      </c>
      <c r="B55" s="95" t="s">
        <v>11</v>
      </c>
      <c r="C55" s="94" t="s">
        <v>12</v>
      </c>
      <c r="D55" s="94">
        <v>434</v>
      </c>
      <c r="E55" s="94" t="s">
        <v>182</v>
      </c>
      <c r="F55" s="94" t="s">
        <v>253</v>
      </c>
      <c r="G55" s="85">
        <v>45079</v>
      </c>
      <c r="H55" s="85">
        <v>45079</v>
      </c>
      <c r="I55" s="97">
        <v>352000</v>
      </c>
      <c r="J55" s="97">
        <v>352000</v>
      </c>
      <c r="K55" s="84" t="s">
        <v>14</v>
      </c>
      <c r="L55" s="84" t="s">
        <v>13</v>
      </c>
      <c r="M55" s="84" t="s">
        <v>15</v>
      </c>
      <c r="N55" s="94" t="s">
        <v>17</v>
      </c>
      <c r="O55" s="94" t="s">
        <v>95</v>
      </c>
      <c r="P55" s="94" t="s">
        <v>98</v>
      </c>
      <c r="Q55" s="94">
        <v>0</v>
      </c>
      <c r="R55" s="94"/>
      <c r="S55" s="94" t="s">
        <v>74</v>
      </c>
      <c r="T55" s="85">
        <v>45079</v>
      </c>
      <c r="U55" s="85">
        <v>45091</v>
      </c>
      <c r="V55" s="85">
        <v>45091</v>
      </c>
      <c r="W55" s="85"/>
      <c r="X55" s="99">
        <v>656</v>
      </c>
      <c r="Y55" s="99" t="s">
        <v>60</v>
      </c>
      <c r="Z55" s="97">
        <v>360000</v>
      </c>
      <c r="AA55" s="97">
        <v>360000</v>
      </c>
      <c r="AB55" s="18">
        <v>8000</v>
      </c>
      <c r="AC55" s="94">
        <v>0</v>
      </c>
      <c r="AD55" s="94">
        <v>0</v>
      </c>
      <c r="AE55" s="94">
        <v>0</v>
      </c>
      <c r="AF55" s="94">
        <v>0</v>
      </c>
      <c r="AG55" s="94">
        <v>0</v>
      </c>
      <c r="AH55" s="94"/>
      <c r="AI55" s="94"/>
      <c r="AJ55" s="94">
        <v>0</v>
      </c>
      <c r="AK55" s="94"/>
      <c r="AL55" s="94"/>
      <c r="AM55" s="94"/>
      <c r="AN55" s="94"/>
      <c r="AO55" s="94"/>
      <c r="AP55" s="94" t="s">
        <v>76</v>
      </c>
      <c r="AQ55" s="97">
        <v>352000</v>
      </c>
      <c r="AR55" s="94">
        <v>0</v>
      </c>
      <c r="AS55" s="94">
        <v>0</v>
      </c>
      <c r="AT55" s="94">
        <v>0</v>
      </c>
      <c r="AU55" s="94">
        <v>0</v>
      </c>
      <c r="AV55" s="94">
        <v>0</v>
      </c>
      <c r="AW55" s="94">
        <v>0</v>
      </c>
      <c r="AX55" s="94">
        <v>0</v>
      </c>
      <c r="AY55" s="94">
        <v>0</v>
      </c>
      <c r="AZ55" s="97">
        <v>657280</v>
      </c>
      <c r="BA55" s="94">
        <v>0</v>
      </c>
      <c r="BB55" s="94">
        <v>2201421464</v>
      </c>
      <c r="BC55" s="85">
        <v>45160</v>
      </c>
      <c r="BD55" s="94" t="s">
        <v>284</v>
      </c>
      <c r="BE55" s="97">
        <v>6682806</v>
      </c>
    </row>
    <row r="56" spans="1:57" hidden="1" x14ac:dyDescent="0.35">
      <c r="A56" s="84">
        <v>31886736</v>
      </c>
      <c r="B56" s="95" t="s">
        <v>11</v>
      </c>
      <c r="C56" s="94" t="s">
        <v>12</v>
      </c>
      <c r="D56" s="94">
        <v>258</v>
      </c>
      <c r="E56" s="94" t="s">
        <v>183</v>
      </c>
      <c r="F56" s="94" t="s">
        <v>254</v>
      </c>
      <c r="G56" s="85">
        <v>44721</v>
      </c>
      <c r="H56" s="85">
        <v>44722</v>
      </c>
      <c r="I56" s="97">
        <v>4418800</v>
      </c>
      <c r="J56" s="97">
        <v>422650</v>
      </c>
      <c r="K56" s="84" t="s">
        <v>14</v>
      </c>
      <c r="L56" s="84" t="s">
        <v>13</v>
      </c>
      <c r="M56" s="84" t="s">
        <v>15</v>
      </c>
      <c r="N56" s="94" t="s">
        <v>17</v>
      </c>
      <c r="O56" s="94" t="s">
        <v>94</v>
      </c>
      <c r="P56" s="94" t="s">
        <v>98</v>
      </c>
      <c r="Q56" s="94">
        <v>0</v>
      </c>
      <c r="R56" s="94"/>
      <c r="S56" s="94" t="s">
        <v>74</v>
      </c>
      <c r="T56" s="85">
        <v>44718</v>
      </c>
      <c r="U56" s="85">
        <v>44986</v>
      </c>
      <c r="V56" s="85">
        <v>45019</v>
      </c>
      <c r="W56" s="85"/>
      <c r="X56" s="99">
        <v>728</v>
      </c>
      <c r="Y56" s="99" t="s">
        <v>60</v>
      </c>
      <c r="Z56" s="97">
        <v>4496300</v>
      </c>
      <c r="AA56" s="97">
        <v>461000</v>
      </c>
      <c r="AB56" s="94">
        <v>0</v>
      </c>
      <c r="AC56" s="94">
        <v>0</v>
      </c>
      <c r="AD56" s="18">
        <v>266300</v>
      </c>
      <c r="AE56" s="18">
        <v>194700</v>
      </c>
      <c r="AF56" s="94">
        <v>0</v>
      </c>
      <c r="AG56" s="94">
        <v>0</v>
      </c>
      <c r="AH56" s="94"/>
      <c r="AI56" s="94" t="s">
        <v>88</v>
      </c>
      <c r="AJ56" s="94">
        <v>0</v>
      </c>
      <c r="AK56" s="94"/>
      <c r="AL56" s="94"/>
      <c r="AM56" s="94"/>
      <c r="AN56" s="94"/>
      <c r="AO56" s="94"/>
      <c r="AP56" s="94" t="s">
        <v>76</v>
      </c>
      <c r="AQ56" s="97">
        <v>422650</v>
      </c>
      <c r="AR56" s="94">
        <v>0</v>
      </c>
      <c r="AS56" s="94">
        <v>0</v>
      </c>
      <c r="AT56" s="94">
        <v>0</v>
      </c>
      <c r="AU56" s="94">
        <v>0</v>
      </c>
      <c r="AV56" s="94">
        <v>0</v>
      </c>
      <c r="AW56" s="94">
        <v>0</v>
      </c>
      <c r="AX56" s="94">
        <v>0</v>
      </c>
      <c r="AY56" s="94">
        <v>0</v>
      </c>
      <c r="AZ56" s="97">
        <v>14217080</v>
      </c>
      <c r="BA56" s="94">
        <v>0</v>
      </c>
      <c r="BB56" s="94">
        <v>2201378010</v>
      </c>
      <c r="BC56" s="85">
        <v>45036</v>
      </c>
      <c r="BD56" s="94" t="s">
        <v>284</v>
      </c>
      <c r="BE56" s="97">
        <v>21397828</v>
      </c>
    </row>
    <row r="57" spans="1:57" hidden="1" x14ac:dyDescent="0.35">
      <c r="A57" s="84">
        <v>31886736</v>
      </c>
      <c r="B57" s="95" t="s">
        <v>11</v>
      </c>
      <c r="C57" s="94" t="s">
        <v>12</v>
      </c>
      <c r="D57" s="94">
        <v>792</v>
      </c>
      <c r="E57" s="94" t="s">
        <v>184</v>
      </c>
      <c r="F57" s="94" t="s">
        <v>255</v>
      </c>
      <c r="G57" s="85">
        <v>45691</v>
      </c>
      <c r="H57" s="85">
        <v>45691</v>
      </c>
      <c r="I57" s="97">
        <v>720000</v>
      </c>
      <c r="J57" s="97">
        <v>720000</v>
      </c>
      <c r="K57" s="84" t="s">
        <v>14</v>
      </c>
      <c r="L57" s="84" t="s">
        <v>13</v>
      </c>
      <c r="M57" s="84" t="s">
        <v>15</v>
      </c>
      <c r="N57" s="94" t="s">
        <v>17</v>
      </c>
      <c r="O57" s="94" t="s">
        <v>96</v>
      </c>
      <c r="P57" s="94" t="s">
        <v>98</v>
      </c>
      <c r="Q57" s="94">
        <v>0</v>
      </c>
      <c r="R57" s="94"/>
      <c r="S57" s="94" t="s">
        <v>74</v>
      </c>
      <c r="T57" s="85">
        <v>45691</v>
      </c>
      <c r="U57" s="85">
        <v>45691</v>
      </c>
      <c r="V57" s="85">
        <v>45694</v>
      </c>
      <c r="W57" s="85"/>
      <c r="X57" s="99">
        <v>53</v>
      </c>
      <c r="Y57" s="99" t="s">
        <v>69</v>
      </c>
      <c r="Z57" s="97">
        <v>720000</v>
      </c>
      <c r="AA57" s="97">
        <v>720000</v>
      </c>
      <c r="AB57" s="94">
        <v>0</v>
      </c>
      <c r="AC57" s="94">
        <v>0</v>
      </c>
      <c r="AD57" s="94">
        <v>0</v>
      </c>
      <c r="AE57" s="94">
        <v>0</v>
      </c>
      <c r="AF57" s="94">
        <v>0</v>
      </c>
      <c r="AG57" s="94">
        <v>0</v>
      </c>
      <c r="AH57" s="94"/>
      <c r="AI57" s="94"/>
      <c r="AJ57" s="94">
        <v>0</v>
      </c>
      <c r="AK57" s="94"/>
      <c r="AL57" s="94"/>
      <c r="AM57" s="94"/>
      <c r="AN57" s="94" t="s">
        <v>73</v>
      </c>
      <c r="AO57" s="94"/>
      <c r="AP57" s="94" t="s">
        <v>17</v>
      </c>
      <c r="AQ57" s="97">
        <v>720000</v>
      </c>
      <c r="AR57" s="94">
        <v>0</v>
      </c>
      <c r="AS57" s="94">
        <v>0</v>
      </c>
      <c r="AT57" s="94">
        <v>0</v>
      </c>
      <c r="AU57" s="94">
        <v>0</v>
      </c>
      <c r="AV57" s="94">
        <v>0</v>
      </c>
      <c r="AW57" s="94">
        <v>0</v>
      </c>
      <c r="AX57" s="94">
        <v>0</v>
      </c>
      <c r="AY57" s="94">
        <v>0</v>
      </c>
      <c r="AZ57" s="97">
        <v>2880000</v>
      </c>
      <c r="BA57" s="94">
        <v>0</v>
      </c>
      <c r="BB57" s="94">
        <v>2201599848</v>
      </c>
      <c r="BC57" s="85">
        <v>45741</v>
      </c>
      <c r="BD57" s="94" t="s">
        <v>284</v>
      </c>
      <c r="BE57" s="97">
        <v>2556300</v>
      </c>
    </row>
    <row r="58" spans="1:57" hidden="1" x14ac:dyDescent="0.35">
      <c r="A58" s="84">
        <v>31886736</v>
      </c>
      <c r="B58" s="95" t="s">
        <v>11</v>
      </c>
      <c r="C58" s="94" t="s">
        <v>12</v>
      </c>
      <c r="D58" s="94">
        <v>742</v>
      </c>
      <c r="E58" s="94" t="s">
        <v>185</v>
      </c>
      <c r="F58" s="94" t="s">
        <v>256</v>
      </c>
      <c r="G58" s="85">
        <v>45664</v>
      </c>
      <c r="H58" s="85">
        <v>45665</v>
      </c>
      <c r="I58" s="98">
        <v>1530000</v>
      </c>
      <c r="J58" s="98">
        <v>1530000</v>
      </c>
      <c r="K58" s="84" t="s">
        <v>14</v>
      </c>
      <c r="L58" s="84" t="s">
        <v>13</v>
      </c>
      <c r="M58" s="84" t="s">
        <v>15</v>
      </c>
      <c r="N58" s="94" t="s">
        <v>17</v>
      </c>
      <c r="O58" s="94" t="s">
        <v>96</v>
      </c>
      <c r="P58" s="94" t="s">
        <v>98</v>
      </c>
      <c r="Q58" s="94">
        <v>0</v>
      </c>
      <c r="R58" s="94"/>
      <c r="S58" s="94" t="s">
        <v>74</v>
      </c>
      <c r="T58" s="85">
        <v>45664</v>
      </c>
      <c r="U58" s="85">
        <v>45665</v>
      </c>
      <c r="V58" s="85">
        <v>45681</v>
      </c>
      <c r="W58" s="85"/>
      <c r="X58" s="99">
        <v>66</v>
      </c>
      <c r="Y58" s="99" t="s">
        <v>89</v>
      </c>
      <c r="Z58" s="97">
        <v>1530000</v>
      </c>
      <c r="AA58" s="97">
        <v>1530000</v>
      </c>
      <c r="AB58" s="94">
        <v>0</v>
      </c>
      <c r="AC58" s="94">
        <v>0</v>
      </c>
      <c r="AD58" s="94">
        <v>0</v>
      </c>
      <c r="AE58" s="94">
        <v>0</v>
      </c>
      <c r="AF58" s="94">
        <v>0</v>
      </c>
      <c r="AG58" s="94">
        <v>0</v>
      </c>
      <c r="AH58" s="94"/>
      <c r="AI58" s="94"/>
      <c r="AJ58" s="94">
        <v>0</v>
      </c>
      <c r="AK58" s="94"/>
      <c r="AL58" s="94"/>
      <c r="AM58" s="94"/>
      <c r="AN58" s="94" t="s">
        <v>73</v>
      </c>
      <c r="AO58" s="94"/>
      <c r="AP58" s="94" t="s">
        <v>17</v>
      </c>
      <c r="AQ58" s="98">
        <v>1530000</v>
      </c>
      <c r="AR58" s="94">
        <v>0</v>
      </c>
      <c r="AS58" s="94">
        <v>0</v>
      </c>
      <c r="AT58" s="94">
        <v>0</v>
      </c>
      <c r="AU58" s="94">
        <v>0</v>
      </c>
      <c r="AV58" s="94">
        <v>0</v>
      </c>
      <c r="AW58" s="94">
        <v>0</v>
      </c>
      <c r="AX58" s="94">
        <v>0</v>
      </c>
      <c r="AY58" s="94">
        <v>0</v>
      </c>
      <c r="AZ58" s="97">
        <v>6120000</v>
      </c>
      <c r="BA58" s="94">
        <v>0</v>
      </c>
      <c r="BB58" s="94">
        <v>2201596602</v>
      </c>
      <c r="BC58" s="85">
        <v>45719</v>
      </c>
      <c r="BD58" s="94" t="s">
        <v>284</v>
      </c>
      <c r="BE58" s="97">
        <v>1530000</v>
      </c>
    </row>
    <row r="59" spans="1:57" hidden="1" x14ac:dyDescent="0.35">
      <c r="A59" s="84">
        <v>31886736</v>
      </c>
      <c r="B59" s="95" t="s">
        <v>11</v>
      </c>
      <c r="C59" s="94" t="s">
        <v>12</v>
      </c>
      <c r="D59" s="94">
        <v>674</v>
      </c>
      <c r="E59" s="94" t="s">
        <v>186</v>
      </c>
      <c r="F59" s="94" t="s">
        <v>257</v>
      </c>
      <c r="G59" s="85">
        <v>45597</v>
      </c>
      <c r="H59" s="85">
        <v>45601</v>
      </c>
      <c r="I59" s="98">
        <v>1800000</v>
      </c>
      <c r="J59" s="98">
        <v>1800000</v>
      </c>
      <c r="K59" s="84" t="s">
        <v>14</v>
      </c>
      <c r="L59" s="84" t="s">
        <v>13</v>
      </c>
      <c r="M59" s="84" t="s">
        <v>15</v>
      </c>
      <c r="N59" s="94" t="s">
        <v>17</v>
      </c>
      <c r="O59" s="94" t="s">
        <v>95</v>
      </c>
      <c r="P59" s="94" t="s">
        <v>98</v>
      </c>
      <c r="Q59" s="94">
        <v>0</v>
      </c>
      <c r="R59" s="94"/>
      <c r="S59" s="94" t="s">
        <v>74</v>
      </c>
      <c r="T59" s="85">
        <v>45597</v>
      </c>
      <c r="U59" s="85">
        <v>45601</v>
      </c>
      <c r="V59" s="85">
        <v>45604</v>
      </c>
      <c r="W59" s="85"/>
      <c r="X59" s="99">
        <v>143</v>
      </c>
      <c r="Y59" s="99" t="s">
        <v>77</v>
      </c>
      <c r="Z59" s="97">
        <v>1800000</v>
      </c>
      <c r="AA59" s="97">
        <v>1800000</v>
      </c>
      <c r="AB59" s="94">
        <v>0</v>
      </c>
      <c r="AC59" s="94">
        <v>0</v>
      </c>
      <c r="AD59" s="94">
        <v>0</v>
      </c>
      <c r="AE59" s="94">
        <v>0</v>
      </c>
      <c r="AF59" s="94">
        <v>0</v>
      </c>
      <c r="AG59" s="94">
        <v>0</v>
      </c>
      <c r="AH59" s="94"/>
      <c r="AI59" s="94"/>
      <c r="AJ59" s="94">
        <v>0</v>
      </c>
      <c r="AK59" s="94"/>
      <c r="AL59" s="94"/>
      <c r="AM59" s="94"/>
      <c r="AN59" s="94" t="s">
        <v>73</v>
      </c>
      <c r="AO59" s="94"/>
      <c r="AP59" s="94" t="s">
        <v>17</v>
      </c>
      <c r="AQ59" s="98">
        <v>1800000</v>
      </c>
      <c r="AR59" s="94">
        <v>0</v>
      </c>
      <c r="AS59" s="94">
        <v>0</v>
      </c>
      <c r="AT59" s="94">
        <v>0</v>
      </c>
      <c r="AU59" s="94">
        <v>0</v>
      </c>
      <c r="AV59" s="94">
        <v>0</v>
      </c>
      <c r="AW59" s="94">
        <v>0</v>
      </c>
      <c r="AX59" s="94">
        <v>0</v>
      </c>
      <c r="AY59" s="94">
        <v>0</v>
      </c>
      <c r="AZ59" s="97">
        <v>7200000</v>
      </c>
      <c r="BA59" s="94">
        <v>0</v>
      </c>
      <c r="BB59" s="94">
        <v>2201566842</v>
      </c>
      <c r="BC59" s="85">
        <v>45623</v>
      </c>
      <c r="BD59" s="94" t="s">
        <v>284</v>
      </c>
      <c r="BE59" s="97">
        <v>2016300</v>
      </c>
    </row>
    <row r="60" spans="1:57" hidden="1" x14ac:dyDescent="0.35">
      <c r="A60" s="84">
        <v>31886736</v>
      </c>
      <c r="B60" s="95" t="s">
        <v>11</v>
      </c>
      <c r="C60" s="94" t="s">
        <v>12</v>
      </c>
      <c r="D60" s="94">
        <v>620</v>
      </c>
      <c r="E60" s="94" t="s">
        <v>187</v>
      </c>
      <c r="F60" s="94" t="s">
        <v>258</v>
      </c>
      <c r="G60" s="85">
        <v>45476</v>
      </c>
      <c r="H60" s="85">
        <v>45476</v>
      </c>
      <c r="I60" s="98">
        <v>2119100</v>
      </c>
      <c r="J60" s="98">
        <v>2119100</v>
      </c>
      <c r="K60" s="84" t="s">
        <v>14</v>
      </c>
      <c r="L60" s="84" t="s">
        <v>13</v>
      </c>
      <c r="M60" s="84" t="s">
        <v>15</v>
      </c>
      <c r="N60" s="94" t="s">
        <v>17</v>
      </c>
      <c r="O60" s="94" t="s">
        <v>95</v>
      </c>
      <c r="P60" s="94" t="s">
        <v>98</v>
      </c>
      <c r="Q60" s="94">
        <v>0</v>
      </c>
      <c r="R60" s="94"/>
      <c r="S60" s="94" t="s">
        <v>74</v>
      </c>
      <c r="T60" s="85">
        <v>45476</v>
      </c>
      <c r="U60" s="85">
        <v>45476</v>
      </c>
      <c r="V60" s="85">
        <v>45486</v>
      </c>
      <c r="W60" s="85"/>
      <c r="X60" s="99">
        <v>261</v>
      </c>
      <c r="Y60" s="99" t="s">
        <v>85</v>
      </c>
      <c r="Z60" s="97">
        <v>2250000</v>
      </c>
      <c r="AA60" s="97">
        <v>2250000</v>
      </c>
      <c r="AB60" s="18">
        <v>130900</v>
      </c>
      <c r="AC60" s="18">
        <v>130900</v>
      </c>
      <c r="AD60" s="94">
        <v>0</v>
      </c>
      <c r="AE60" s="94">
        <v>0</v>
      </c>
      <c r="AF60" s="94">
        <v>0</v>
      </c>
      <c r="AG60" s="94">
        <v>0</v>
      </c>
      <c r="AH60" s="94"/>
      <c r="AI60" s="94"/>
      <c r="AJ60" s="94">
        <v>0</v>
      </c>
      <c r="AK60" s="94"/>
      <c r="AL60" s="94"/>
      <c r="AM60" s="94"/>
      <c r="AN60" s="94" t="s">
        <v>73</v>
      </c>
      <c r="AO60" s="94"/>
      <c r="AP60" s="94" t="s">
        <v>17</v>
      </c>
      <c r="AQ60" s="98">
        <v>2119100</v>
      </c>
      <c r="AR60" s="94">
        <v>0</v>
      </c>
      <c r="AS60" s="94">
        <v>0</v>
      </c>
      <c r="AT60" s="94">
        <v>0</v>
      </c>
      <c r="AU60" s="94">
        <v>0</v>
      </c>
      <c r="AV60" s="94">
        <v>0</v>
      </c>
      <c r="AW60" s="94">
        <v>0</v>
      </c>
      <c r="AX60" s="94">
        <v>0</v>
      </c>
      <c r="AY60" s="94">
        <v>0</v>
      </c>
      <c r="AZ60" s="97">
        <v>8476400</v>
      </c>
      <c r="BA60" s="94">
        <v>0</v>
      </c>
      <c r="BB60" s="94">
        <v>2201548089</v>
      </c>
      <c r="BC60" s="85">
        <v>45548</v>
      </c>
      <c r="BD60" s="94" t="s">
        <v>284</v>
      </c>
      <c r="BE60" s="97">
        <v>2501950</v>
      </c>
    </row>
    <row r="61" spans="1:57" hidden="1" x14ac:dyDescent="0.35">
      <c r="A61" s="84">
        <v>31886736</v>
      </c>
      <c r="B61" s="95" t="s">
        <v>11</v>
      </c>
      <c r="C61" s="94" t="s">
        <v>12</v>
      </c>
      <c r="D61" s="94">
        <v>588</v>
      </c>
      <c r="E61" s="94" t="s">
        <v>188</v>
      </c>
      <c r="F61" s="94" t="s">
        <v>259</v>
      </c>
      <c r="G61" s="85">
        <v>45386</v>
      </c>
      <c r="H61" s="85">
        <v>45386</v>
      </c>
      <c r="I61" s="98">
        <v>3757620</v>
      </c>
      <c r="J61" s="98">
        <v>3757620</v>
      </c>
      <c r="K61" s="84" t="s">
        <v>14</v>
      </c>
      <c r="L61" s="84" t="s">
        <v>13</v>
      </c>
      <c r="M61" s="84" t="s">
        <v>15</v>
      </c>
      <c r="N61" s="94" t="s">
        <v>17</v>
      </c>
      <c r="O61" s="94" t="s">
        <v>95</v>
      </c>
      <c r="P61" s="94" t="s">
        <v>98</v>
      </c>
      <c r="Q61" s="94">
        <v>0</v>
      </c>
      <c r="R61" s="94"/>
      <c r="S61" s="94" t="s">
        <v>74</v>
      </c>
      <c r="T61" s="85">
        <v>45386</v>
      </c>
      <c r="U61" s="85">
        <v>45386</v>
      </c>
      <c r="V61" s="85">
        <v>45387</v>
      </c>
      <c r="W61" s="85"/>
      <c r="X61" s="99">
        <v>360</v>
      </c>
      <c r="Y61" s="99" t="s">
        <v>85</v>
      </c>
      <c r="Z61" s="97">
        <v>216300</v>
      </c>
      <c r="AA61" s="97">
        <v>216300</v>
      </c>
      <c r="AB61" s="18">
        <v>37420</v>
      </c>
      <c r="AC61" s="18">
        <v>37419.9</v>
      </c>
      <c r="AD61" s="94">
        <v>0</v>
      </c>
      <c r="AE61" s="94">
        <v>0</v>
      </c>
      <c r="AF61" s="94">
        <v>0</v>
      </c>
      <c r="AG61" s="94">
        <v>0</v>
      </c>
      <c r="AH61" s="94"/>
      <c r="AI61" s="94"/>
      <c r="AJ61" s="94">
        <v>0</v>
      </c>
      <c r="AK61" s="94"/>
      <c r="AL61" s="94"/>
      <c r="AM61" s="94"/>
      <c r="AN61" s="94" t="s">
        <v>64</v>
      </c>
      <c r="AO61" s="94"/>
      <c r="AP61" s="94" t="s">
        <v>17</v>
      </c>
      <c r="AQ61" s="98">
        <v>3757620</v>
      </c>
      <c r="AR61" s="94">
        <v>0</v>
      </c>
      <c r="AS61" s="94">
        <v>0</v>
      </c>
      <c r="AT61" s="94">
        <v>0</v>
      </c>
      <c r="AU61" s="94">
        <v>0</v>
      </c>
      <c r="AV61" s="94">
        <v>0</v>
      </c>
      <c r="AW61" s="94">
        <v>0</v>
      </c>
      <c r="AX61" s="94">
        <v>0</v>
      </c>
      <c r="AY61" s="94">
        <v>0</v>
      </c>
      <c r="AZ61" s="97">
        <v>715520</v>
      </c>
      <c r="BA61" s="94">
        <v>0</v>
      </c>
      <c r="BB61" s="94">
        <v>2201510162</v>
      </c>
      <c r="BC61" s="85">
        <v>45428</v>
      </c>
      <c r="BD61" s="94" t="s">
        <v>284</v>
      </c>
      <c r="BE61" s="97">
        <v>11501055</v>
      </c>
    </row>
    <row r="62" spans="1:57" hidden="1" x14ac:dyDescent="0.35">
      <c r="A62" s="84">
        <v>31886736</v>
      </c>
      <c r="B62" s="95" t="s">
        <v>11</v>
      </c>
      <c r="C62" s="94" t="s">
        <v>12</v>
      </c>
      <c r="D62" s="94">
        <v>232</v>
      </c>
      <c r="E62" s="94" t="s">
        <v>189</v>
      </c>
      <c r="F62" s="94" t="s">
        <v>260</v>
      </c>
      <c r="G62" s="85">
        <v>44652</v>
      </c>
      <c r="H62" s="85">
        <v>44660</v>
      </c>
      <c r="I62" s="97">
        <v>3888700</v>
      </c>
      <c r="J62" s="97">
        <v>3888700</v>
      </c>
      <c r="K62" s="84" t="s">
        <v>14</v>
      </c>
      <c r="L62" s="84" t="s">
        <v>13</v>
      </c>
      <c r="M62" s="84" t="s">
        <v>15</v>
      </c>
      <c r="N62" s="94" t="s">
        <v>17</v>
      </c>
      <c r="O62" s="94" t="s">
        <v>95</v>
      </c>
      <c r="P62" s="94" t="s">
        <v>98</v>
      </c>
      <c r="Q62" s="94">
        <v>0</v>
      </c>
      <c r="R62" s="94"/>
      <c r="S62" s="94" t="s">
        <v>74</v>
      </c>
      <c r="T62" s="85">
        <v>44652</v>
      </c>
      <c r="U62" s="85">
        <v>44690</v>
      </c>
      <c r="V62" s="85">
        <v>44698</v>
      </c>
      <c r="W62" s="85"/>
      <c r="X62" s="99">
        <v>1049</v>
      </c>
      <c r="Y62" s="99" t="s">
        <v>60</v>
      </c>
      <c r="Z62" s="97">
        <v>3950000</v>
      </c>
      <c r="AA62" s="97">
        <v>97200</v>
      </c>
      <c r="AB62" s="94">
        <v>0</v>
      </c>
      <c r="AC62" s="94">
        <v>0</v>
      </c>
      <c r="AD62" s="94">
        <v>0</v>
      </c>
      <c r="AE62" s="94">
        <v>0</v>
      </c>
      <c r="AF62" s="94">
        <v>0</v>
      </c>
      <c r="AG62" s="94">
        <v>0</v>
      </c>
      <c r="AH62" s="94"/>
      <c r="AI62" s="94" t="s">
        <v>90</v>
      </c>
      <c r="AJ62" s="94">
        <v>0</v>
      </c>
      <c r="AK62" s="94"/>
      <c r="AL62" s="94"/>
      <c r="AM62" s="94"/>
      <c r="AN62" s="94"/>
      <c r="AO62" s="94"/>
      <c r="AP62" s="94" t="s">
        <v>76</v>
      </c>
      <c r="AQ62" s="97">
        <v>3888700</v>
      </c>
      <c r="AR62" s="94">
        <v>0</v>
      </c>
      <c r="AS62" s="94">
        <v>0</v>
      </c>
      <c r="AT62" s="94">
        <v>0</v>
      </c>
      <c r="AU62" s="94">
        <v>0</v>
      </c>
      <c r="AV62" s="94">
        <v>0</v>
      </c>
      <c r="AW62" s="94">
        <v>0</v>
      </c>
      <c r="AX62" s="94">
        <v>0</v>
      </c>
      <c r="AY62" s="94">
        <v>0</v>
      </c>
      <c r="AZ62" s="97">
        <v>13923348</v>
      </c>
      <c r="BA62" s="94">
        <v>0</v>
      </c>
      <c r="BB62" s="94">
        <v>2201273744</v>
      </c>
      <c r="BC62" s="85">
        <v>44771</v>
      </c>
      <c r="BD62" s="94" t="s">
        <v>284</v>
      </c>
      <c r="BE62" s="97">
        <v>9443651</v>
      </c>
    </row>
    <row r="63" spans="1:57" hidden="1" x14ac:dyDescent="0.35">
      <c r="A63" s="84">
        <v>31886736</v>
      </c>
      <c r="B63" s="95" t="s">
        <v>11</v>
      </c>
      <c r="C63" s="94" t="s">
        <v>12</v>
      </c>
      <c r="D63" s="94">
        <v>589</v>
      </c>
      <c r="E63" s="94" t="s">
        <v>190</v>
      </c>
      <c r="F63" s="94" t="s">
        <v>261</v>
      </c>
      <c r="G63" s="85">
        <v>45386</v>
      </c>
      <c r="H63" s="85">
        <v>45386</v>
      </c>
      <c r="I63" s="98">
        <v>4404500</v>
      </c>
      <c r="J63" s="98">
        <v>4404500</v>
      </c>
      <c r="K63" s="84" t="s">
        <v>14</v>
      </c>
      <c r="L63" s="84" t="s">
        <v>13</v>
      </c>
      <c r="M63" s="84" t="s">
        <v>15</v>
      </c>
      <c r="N63" s="94" t="s">
        <v>17</v>
      </c>
      <c r="O63" s="94" t="s">
        <v>95</v>
      </c>
      <c r="P63" s="94" t="s">
        <v>98</v>
      </c>
      <c r="Q63" s="94">
        <v>0</v>
      </c>
      <c r="R63" s="94"/>
      <c r="S63" s="94" t="s">
        <v>74</v>
      </c>
      <c r="T63" s="85">
        <v>45386</v>
      </c>
      <c r="U63" s="85">
        <v>45386</v>
      </c>
      <c r="V63" s="85">
        <v>45387</v>
      </c>
      <c r="W63" s="85"/>
      <c r="X63" s="99">
        <v>360</v>
      </c>
      <c r="Y63" s="99" t="s">
        <v>85</v>
      </c>
      <c r="Z63" s="97">
        <v>4680000</v>
      </c>
      <c r="AA63" s="97">
        <v>4680000</v>
      </c>
      <c r="AB63" s="18">
        <v>275500</v>
      </c>
      <c r="AC63" s="18">
        <v>275500</v>
      </c>
      <c r="AD63" s="94">
        <v>0</v>
      </c>
      <c r="AE63" s="94">
        <v>0</v>
      </c>
      <c r="AF63" s="94">
        <v>0</v>
      </c>
      <c r="AG63" s="94">
        <v>0</v>
      </c>
      <c r="AH63" s="94"/>
      <c r="AI63" s="94"/>
      <c r="AJ63" s="94">
        <v>0</v>
      </c>
      <c r="AK63" s="94"/>
      <c r="AL63" s="94"/>
      <c r="AM63" s="94"/>
      <c r="AN63" s="94" t="s">
        <v>73</v>
      </c>
      <c r="AO63" s="94"/>
      <c r="AP63" s="94" t="s">
        <v>17</v>
      </c>
      <c r="AQ63" s="98">
        <v>4404500</v>
      </c>
      <c r="AR63" s="94">
        <v>0</v>
      </c>
      <c r="AS63" s="94">
        <v>0</v>
      </c>
      <c r="AT63" s="94">
        <v>0</v>
      </c>
      <c r="AU63" s="94">
        <v>0</v>
      </c>
      <c r="AV63" s="94">
        <v>0</v>
      </c>
      <c r="AW63" s="94">
        <v>0</v>
      </c>
      <c r="AX63" s="94">
        <v>0</v>
      </c>
      <c r="AY63" s="94">
        <v>0</v>
      </c>
      <c r="AZ63" s="97">
        <v>17618000</v>
      </c>
      <c r="BA63" s="94">
        <v>0</v>
      </c>
      <c r="BB63" s="94">
        <v>2201510162</v>
      </c>
      <c r="BC63" s="85">
        <v>45428</v>
      </c>
      <c r="BD63" s="94" t="s">
        <v>284</v>
      </c>
      <c r="BE63" s="97">
        <v>11501055</v>
      </c>
    </row>
    <row r="64" spans="1:57" hidden="1" x14ac:dyDescent="0.35">
      <c r="A64" s="84">
        <v>31886736</v>
      </c>
      <c r="B64" s="95" t="s">
        <v>11</v>
      </c>
      <c r="C64" s="94" t="s">
        <v>12</v>
      </c>
      <c r="D64" s="94">
        <v>214</v>
      </c>
      <c r="E64" s="94" t="s">
        <v>191</v>
      </c>
      <c r="F64" s="94" t="s">
        <v>262</v>
      </c>
      <c r="G64" s="85">
        <v>44622</v>
      </c>
      <c r="H64" s="85">
        <v>44624</v>
      </c>
      <c r="I64" s="97">
        <v>4644000</v>
      </c>
      <c r="J64" s="97">
        <v>4644000</v>
      </c>
      <c r="K64" s="84" t="s">
        <v>14</v>
      </c>
      <c r="L64" s="84" t="s">
        <v>13</v>
      </c>
      <c r="M64" s="84" t="s">
        <v>15</v>
      </c>
      <c r="N64" s="94" t="s">
        <v>17</v>
      </c>
      <c r="O64" s="94" t="s">
        <v>95</v>
      </c>
      <c r="P64" s="94" t="s">
        <v>98</v>
      </c>
      <c r="Q64" s="94">
        <v>0</v>
      </c>
      <c r="R64" s="94"/>
      <c r="S64" s="94" t="s">
        <v>74</v>
      </c>
      <c r="T64" s="85">
        <v>44622</v>
      </c>
      <c r="U64" s="85">
        <v>44629</v>
      </c>
      <c r="V64" s="85">
        <v>44629</v>
      </c>
      <c r="W64" s="85"/>
      <c r="X64" s="99">
        <v>1118</v>
      </c>
      <c r="Y64" s="99" t="s">
        <v>60</v>
      </c>
      <c r="Z64" s="97">
        <v>4860000</v>
      </c>
      <c r="AA64" s="97">
        <v>4860000</v>
      </c>
      <c r="AB64" s="18">
        <v>216000</v>
      </c>
      <c r="AC64" s="94">
        <v>0</v>
      </c>
      <c r="AD64" s="94">
        <v>0</v>
      </c>
      <c r="AE64" s="94">
        <v>0</v>
      </c>
      <c r="AF64" s="94">
        <v>0</v>
      </c>
      <c r="AG64" s="94">
        <v>0</v>
      </c>
      <c r="AH64" s="94"/>
      <c r="AI64" s="94"/>
      <c r="AJ64" s="94">
        <v>0</v>
      </c>
      <c r="AK64" s="94"/>
      <c r="AL64" s="94"/>
      <c r="AM64" s="94"/>
      <c r="AN64" s="94"/>
      <c r="AO64" s="94"/>
      <c r="AP64" s="94" t="s">
        <v>76</v>
      </c>
      <c r="AQ64" s="97">
        <v>4644000</v>
      </c>
      <c r="AR64" s="94">
        <v>0</v>
      </c>
      <c r="AS64" s="94">
        <v>0</v>
      </c>
      <c r="AT64" s="94">
        <v>0</v>
      </c>
      <c r="AU64" s="94">
        <v>0</v>
      </c>
      <c r="AV64" s="94">
        <v>0</v>
      </c>
      <c r="AW64" s="94">
        <v>0</v>
      </c>
      <c r="AX64" s="94">
        <v>0</v>
      </c>
      <c r="AY64" s="94">
        <v>0</v>
      </c>
      <c r="AZ64" s="97">
        <v>16632000</v>
      </c>
      <c r="BA64" s="94">
        <v>0</v>
      </c>
      <c r="BB64" s="94">
        <v>2201273744</v>
      </c>
      <c r="BC64" s="85">
        <v>44771</v>
      </c>
      <c r="BD64" s="94" t="s">
        <v>284</v>
      </c>
      <c r="BE64" s="97">
        <v>9443651</v>
      </c>
    </row>
    <row r="65" spans="1:57" hidden="1" x14ac:dyDescent="0.35">
      <c r="A65" s="84">
        <v>31886736</v>
      </c>
      <c r="B65" s="95" t="s">
        <v>11</v>
      </c>
      <c r="C65" s="94" t="s">
        <v>12</v>
      </c>
      <c r="D65" s="94">
        <v>443</v>
      </c>
      <c r="E65" s="94" t="s">
        <v>192</v>
      </c>
      <c r="F65" s="94" t="s">
        <v>263</v>
      </c>
      <c r="G65" s="85">
        <v>45082</v>
      </c>
      <c r="H65" s="85">
        <v>45082</v>
      </c>
      <c r="I65" s="97">
        <v>6103700</v>
      </c>
      <c r="J65" s="97">
        <v>6103700</v>
      </c>
      <c r="K65" s="84" t="s">
        <v>14</v>
      </c>
      <c r="L65" s="84" t="s">
        <v>13</v>
      </c>
      <c r="M65" s="84" t="s">
        <v>15</v>
      </c>
      <c r="N65" s="94" t="s">
        <v>17</v>
      </c>
      <c r="O65" s="94" t="s">
        <v>95</v>
      </c>
      <c r="P65" s="94" t="s">
        <v>98</v>
      </c>
      <c r="Q65" s="94">
        <v>0</v>
      </c>
      <c r="R65" s="94"/>
      <c r="S65" s="94" t="s">
        <v>74</v>
      </c>
      <c r="T65" s="85">
        <v>45082</v>
      </c>
      <c r="U65" s="85">
        <v>45091</v>
      </c>
      <c r="V65" s="85">
        <v>45091</v>
      </c>
      <c r="W65" s="85"/>
      <c r="X65" s="99">
        <v>656</v>
      </c>
      <c r="Y65" s="99" t="s">
        <v>60</v>
      </c>
      <c r="Z65" s="97">
        <v>6300000</v>
      </c>
      <c r="AA65" s="97">
        <v>6300000</v>
      </c>
      <c r="AB65" s="18">
        <v>196300</v>
      </c>
      <c r="AC65" s="94">
        <v>0</v>
      </c>
      <c r="AD65" s="94">
        <v>0</v>
      </c>
      <c r="AE65" s="94">
        <v>0</v>
      </c>
      <c r="AF65" s="94">
        <v>0</v>
      </c>
      <c r="AG65" s="94">
        <v>0</v>
      </c>
      <c r="AH65" s="94"/>
      <c r="AI65" s="94"/>
      <c r="AJ65" s="94">
        <v>0</v>
      </c>
      <c r="AK65" s="94"/>
      <c r="AL65" s="94"/>
      <c r="AM65" s="94"/>
      <c r="AN65" s="94"/>
      <c r="AO65" s="94"/>
      <c r="AP65" s="94" t="s">
        <v>76</v>
      </c>
      <c r="AQ65" s="97">
        <v>6103700</v>
      </c>
      <c r="AR65" s="94">
        <v>0</v>
      </c>
      <c r="AS65" s="94">
        <v>0</v>
      </c>
      <c r="AT65" s="94">
        <v>0</v>
      </c>
      <c r="AU65" s="94">
        <v>0</v>
      </c>
      <c r="AV65" s="94">
        <v>0</v>
      </c>
      <c r="AW65" s="94">
        <v>0</v>
      </c>
      <c r="AX65" s="94">
        <v>0</v>
      </c>
      <c r="AY65" s="94">
        <v>0</v>
      </c>
      <c r="AZ65" s="97">
        <v>21894800</v>
      </c>
      <c r="BA65" s="94">
        <v>0</v>
      </c>
      <c r="BB65" s="94">
        <v>2201421464</v>
      </c>
      <c r="BC65" s="85">
        <v>45160</v>
      </c>
      <c r="BD65" s="94" t="s">
        <v>284</v>
      </c>
      <c r="BE65" s="97">
        <v>6682806</v>
      </c>
    </row>
    <row r="66" spans="1:57" x14ac:dyDescent="0.35">
      <c r="A66" s="84">
        <v>31886736</v>
      </c>
      <c r="B66" s="95" t="s">
        <v>11</v>
      </c>
      <c r="C66" s="94" t="s">
        <v>12</v>
      </c>
      <c r="D66" s="94">
        <v>422</v>
      </c>
      <c r="E66" s="94" t="s">
        <v>193</v>
      </c>
      <c r="F66" s="94" t="s">
        <v>264</v>
      </c>
      <c r="G66" s="85">
        <v>45049</v>
      </c>
      <c r="H66" s="85">
        <v>45049</v>
      </c>
      <c r="I66" s="98">
        <v>191400</v>
      </c>
      <c r="J66" s="98">
        <v>191400</v>
      </c>
      <c r="K66" s="84" t="s">
        <v>14</v>
      </c>
      <c r="L66" s="84" t="s">
        <v>13</v>
      </c>
      <c r="M66" s="84" t="s">
        <v>15</v>
      </c>
      <c r="N66" s="94" t="s">
        <v>17</v>
      </c>
      <c r="O66" s="94" t="s">
        <v>93</v>
      </c>
      <c r="P66" s="94" t="s">
        <v>58</v>
      </c>
      <c r="Q66" s="94">
        <v>0</v>
      </c>
      <c r="R66" s="94"/>
      <c r="S66" s="94" t="s">
        <v>59</v>
      </c>
      <c r="T66" s="85">
        <v>45049</v>
      </c>
      <c r="U66" s="85">
        <v>45323</v>
      </c>
      <c r="V66" s="85"/>
      <c r="W66" s="85">
        <v>45327</v>
      </c>
      <c r="X66" s="99">
        <v>420</v>
      </c>
      <c r="Y66" s="99" t="s">
        <v>60</v>
      </c>
      <c r="Z66" s="97">
        <v>191400</v>
      </c>
      <c r="AA66" s="97">
        <v>191400</v>
      </c>
      <c r="AB66" s="94">
        <v>0</v>
      </c>
      <c r="AC66" s="94">
        <v>0</v>
      </c>
      <c r="AD66" s="94">
        <v>0</v>
      </c>
      <c r="AE66" s="94">
        <v>0</v>
      </c>
      <c r="AF66" s="94">
        <v>0</v>
      </c>
      <c r="AG66" s="18">
        <v>191400</v>
      </c>
      <c r="AH66" s="94" t="s">
        <v>61</v>
      </c>
      <c r="AI66" s="94" t="s">
        <v>62</v>
      </c>
      <c r="AJ66" s="97">
        <v>191400</v>
      </c>
      <c r="AK66" s="94" t="s">
        <v>36</v>
      </c>
      <c r="AL66" s="94" t="s">
        <v>61</v>
      </c>
      <c r="AM66" s="94" t="s">
        <v>63</v>
      </c>
      <c r="AN66" s="94" t="s">
        <v>64</v>
      </c>
      <c r="AO66" s="94" t="s">
        <v>65</v>
      </c>
      <c r="AP66" s="94"/>
      <c r="AQ66" s="94">
        <v>0</v>
      </c>
      <c r="AR66" s="98">
        <v>191400</v>
      </c>
      <c r="AS66" s="94">
        <v>0</v>
      </c>
      <c r="AT66" s="94">
        <v>0</v>
      </c>
      <c r="AU66" s="94">
        <v>0</v>
      </c>
      <c r="AV66" s="94">
        <v>0</v>
      </c>
      <c r="AW66" s="94">
        <v>0</v>
      </c>
      <c r="AX66" s="94">
        <v>0</v>
      </c>
      <c r="AY66" s="94">
        <v>0</v>
      </c>
      <c r="AZ66" s="94">
        <v>0</v>
      </c>
      <c r="BA66" s="94">
        <v>0</v>
      </c>
      <c r="BB66" s="94"/>
      <c r="BC66" s="85"/>
      <c r="BD66" s="94"/>
      <c r="BE66" s="94">
        <v>0</v>
      </c>
    </row>
    <row r="67" spans="1:57" x14ac:dyDescent="0.35">
      <c r="A67" s="84">
        <v>31886736</v>
      </c>
      <c r="B67" s="95" t="s">
        <v>11</v>
      </c>
      <c r="C67" s="94" t="s">
        <v>12</v>
      </c>
      <c r="D67" s="94">
        <v>439</v>
      </c>
      <c r="E67" s="94" t="s">
        <v>194</v>
      </c>
      <c r="F67" s="94" t="s">
        <v>265</v>
      </c>
      <c r="G67" s="85">
        <v>45079</v>
      </c>
      <c r="H67" s="85">
        <v>45079</v>
      </c>
      <c r="I67" s="97">
        <v>191400</v>
      </c>
      <c r="J67" s="97">
        <v>191400</v>
      </c>
      <c r="K67" s="84" t="s">
        <v>14</v>
      </c>
      <c r="L67" s="84" t="s">
        <v>13</v>
      </c>
      <c r="M67" s="84" t="s">
        <v>15</v>
      </c>
      <c r="N67" s="94" t="s">
        <v>17</v>
      </c>
      <c r="O67" s="94" t="s">
        <v>93</v>
      </c>
      <c r="P67" s="94" t="s">
        <v>58</v>
      </c>
      <c r="Q67" s="94">
        <v>0</v>
      </c>
      <c r="R67" s="94"/>
      <c r="S67" s="94" t="s">
        <v>59</v>
      </c>
      <c r="T67" s="85">
        <v>45079</v>
      </c>
      <c r="U67" s="85">
        <v>45323</v>
      </c>
      <c r="V67" s="85"/>
      <c r="W67" s="85">
        <v>45327</v>
      </c>
      <c r="X67" s="99">
        <v>420</v>
      </c>
      <c r="Y67" s="99" t="s">
        <v>60</v>
      </c>
      <c r="Z67" s="97">
        <v>191400</v>
      </c>
      <c r="AA67" s="97">
        <v>191400</v>
      </c>
      <c r="AB67" s="94">
        <v>0</v>
      </c>
      <c r="AC67" s="94">
        <v>0</v>
      </c>
      <c r="AD67" s="94">
        <v>0</v>
      </c>
      <c r="AE67" s="94">
        <v>0</v>
      </c>
      <c r="AF67" s="94">
        <v>0</v>
      </c>
      <c r="AG67" s="18">
        <v>191400</v>
      </c>
      <c r="AH67" s="94" t="s">
        <v>66</v>
      </c>
      <c r="AI67" s="94" t="s">
        <v>67</v>
      </c>
      <c r="AJ67" s="97">
        <v>191400</v>
      </c>
      <c r="AK67" s="94" t="s">
        <v>36</v>
      </c>
      <c r="AL67" s="94" t="s">
        <v>68</v>
      </c>
      <c r="AM67" s="94" t="s">
        <v>63</v>
      </c>
      <c r="AN67" s="94" t="s">
        <v>64</v>
      </c>
      <c r="AO67" s="94" t="s">
        <v>65</v>
      </c>
      <c r="AP67" s="94"/>
      <c r="AQ67" s="94">
        <v>0</v>
      </c>
      <c r="AR67" s="97">
        <v>191400</v>
      </c>
      <c r="AS67" s="94">
        <v>0</v>
      </c>
      <c r="AT67" s="94">
        <v>0</v>
      </c>
      <c r="AU67" s="94">
        <v>0</v>
      </c>
      <c r="AV67" s="94">
        <v>0</v>
      </c>
      <c r="AW67" s="94">
        <v>0</v>
      </c>
      <c r="AX67" s="94">
        <v>0</v>
      </c>
      <c r="AY67" s="94">
        <v>0</v>
      </c>
      <c r="AZ67" s="94">
        <v>0</v>
      </c>
      <c r="BA67" s="94">
        <v>0</v>
      </c>
      <c r="BB67" s="94"/>
      <c r="BC67" s="85"/>
      <c r="BD67" s="94"/>
      <c r="BE67" s="94">
        <v>0</v>
      </c>
    </row>
    <row r="68" spans="1:57" x14ac:dyDescent="0.35">
      <c r="A68" s="84">
        <v>31886736</v>
      </c>
      <c r="B68" s="95" t="s">
        <v>11</v>
      </c>
      <c r="C68" s="94" t="s">
        <v>12</v>
      </c>
      <c r="D68" s="94">
        <v>803</v>
      </c>
      <c r="E68" s="94" t="s">
        <v>195</v>
      </c>
      <c r="F68" s="94" t="s">
        <v>266</v>
      </c>
      <c r="G68" s="85">
        <v>45693</v>
      </c>
      <c r="H68" s="85">
        <v>45693</v>
      </c>
      <c r="I68" s="97">
        <v>442600</v>
      </c>
      <c r="J68" s="97">
        <v>442600</v>
      </c>
      <c r="K68" s="84" t="s">
        <v>14</v>
      </c>
      <c r="L68" s="84" t="s">
        <v>13</v>
      </c>
      <c r="M68" s="84" t="s">
        <v>15</v>
      </c>
      <c r="N68" s="94" t="s">
        <v>17</v>
      </c>
      <c r="O68" s="94" t="s">
        <v>93</v>
      </c>
      <c r="P68" s="94" t="s">
        <v>58</v>
      </c>
      <c r="Q68" s="94">
        <v>0</v>
      </c>
      <c r="R68" s="94"/>
      <c r="S68" s="94" t="s">
        <v>59</v>
      </c>
      <c r="T68" s="85">
        <v>45693</v>
      </c>
      <c r="U68" s="85">
        <v>45693</v>
      </c>
      <c r="V68" s="85"/>
      <c r="W68" s="85">
        <v>45694</v>
      </c>
      <c r="X68" s="99">
        <v>53</v>
      </c>
      <c r="Y68" s="99" t="s">
        <v>69</v>
      </c>
      <c r="Z68" s="97">
        <v>450000</v>
      </c>
      <c r="AA68" s="97">
        <v>450000</v>
      </c>
      <c r="AB68" s="94">
        <v>0</v>
      </c>
      <c r="AC68" s="94">
        <v>0</v>
      </c>
      <c r="AD68" s="94">
        <v>0</v>
      </c>
      <c r="AE68" s="94">
        <v>0</v>
      </c>
      <c r="AF68" s="94">
        <v>0</v>
      </c>
      <c r="AG68" s="18">
        <v>450000</v>
      </c>
      <c r="AH68" s="94" t="s">
        <v>70</v>
      </c>
      <c r="AI68" s="94"/>
      <c r="AJ68" s="97">
        <v>450000</v>
      </c>
      <c r="AK68" s="94" t="s">
        <v>36</v>
      </c>
      <c r="AL68" s="94" t="s">
        <v>71</v>
      </c>
      <c r="AM68" s="94" t="s">
        <v>72</v>
      </c>
      <c r="AN68" s="94" t="s">
        <v>73</v>
      </c>
      <c r="AO68" s="94" t="s">
        <v>65</v>
      </c>
      <c r="AP68" s="94"/>
      <c r="AQ68" s="94">
        <v>0</v>
      </c>
      <c r="AR68" s="97">
        <v>442600</v>
      </c>
      <c r="AS68" s="94">
        <v>0</v>
      </c>
      <c r="AT68" s="94">
        <v>0</v>
      </c>
      <c r="AU68" s="94">
        <v>0</v>
      </c>
      <c r="AV68" s="94">
        <v>0</v>
      </c>
      <c r="AW68" s="94">
        <v>0</v>
      </c>
      <c r="AX68" s="94">
        <v>0</v>
      </c>
      <c r="AY68" s="94">
        <v>0</v>
      </c>
      <c r="AZ68" s="94">
        <v>0</v>
      </c>
      <c r="BA68" s="94">
        <v>0</v>
      </c>
      <c r="BB68" s="94"/>
      <c r="BC68" s="85"/>
      <c r="BD68" s="94"/>
      <c r="BE68" s="94">
        <v>0</v>
      </c>
    </row>
    <row r="69" spans="1:57" hidden="1" x14ac:dyDescent="0.35">
      <c r="A69" s="84">
        <v>31886736</v>
      </c>
      <c r="B69" s="95" t="s">
        <v>11</v>
      </c>
      <c r="C69" s="94" t="s">
        <v>12</v>
      </c>
      <c r="D69" s="94">
        <v>0</v>
      </c>
      <c r="E69" s="94" t="s">
        <v>196</v>
      </c>
      <c r="F69" s="94" t="s">
        <v>267</v>
      </c>
      <c r="G69" s="85">
        <v>45694</v>
      </c>
      <c r="H69" s="85">
        <v>45707</v>
      </c>
      <c r="I69" s="97">
        <v>216300</v>
      </c>
      <c r="J69" s="97">
        <v>216300</v>
      </c>
      <c r="K69" s="84" t="s">
        <v>14</v>
      </c>
      <c r="L69" s="84" t="s">
        <v>13</v>
      </c>
      <c r="M69" s="84" t="s">
        <v>15</v>
      </c>
      <c r="N69" s="94" t="s">
        <v>17</v>
      </c>
      <c r="O69" s="94" t="s">
        <v>97</v>
      </c>
      <c r="P69" s="94" t="s">
        <v>91</v>
      </c>
      <c r="Q69" s="94">
        <v>0</v>
      </c>
      <c r="R69" s="94"/>
      <c r="S69" s="94" t="e">
        <f>VLOOKUP($E69,#REF!,2,0)</f>
        <v>#REF!</v>
      </c>
      <c r="T69" s="85">
        <v>45694</v>
      </c>
      <c r="U69" s="85"/>
      <c r="V69" s="85"/>
      <c r="W69" s="85"/>
      <c r="X69" s="99" t="s">
        <v>92</v>
      </c>
      <c r="Y69" s="99" t="s">
        <v>92</v>
      </c>
      <c r="Z69" s="97">
        <v>216300</v>
      </c>
      <c r="AA69" s="97">
        <v>216300</v>
      </c>
      <c r="AB69" s="94">
        <v>0</v>
      </c>
      <c r="AC69" s="94">
        <v>0</v>
      </c>
      <c r="AD69" s="94">
        <v>0</v>
      </c>
      <c r="AE69" s="94">
        <v>0</v>
      </c>
      <c r="AF69" s="94">
        <v>0</v>
      </c>
      <c r="AG69" s="94">
        <v>0</v>
      </c>
      <c r="AH69" s="94"/>
      <c r="AI69" s="94"/>
      <c r="AJ69" s="94">
        <v>0</v>
      </c>
      <c r="AK69" s="94"/>
      <c r="AL69" s="94"/>
      <c r="AM69" s="94"/>
      <c r="AN69" s="94" t="s">
        <v>64</v>
      </c>
      <c r="AO69" s="94"/>
      <c r="AP69" s="94"/>
      <c r="AQ69" s="94">
        <v>0</v>
      </c>
      <c r="AR69" s="94">
        <v>0</v>
      </c>
      <c r="AS69" s="97">
        <v>216300</v>
      </c>
      <c r="AT69" s="94">
        <v>0</v>
      </c>
      <c r="AU69" s="94">
        <v>0</v>
      </c>
      <c r="AV69" s="94">
        <v>0</v>
      </c>
      <c r="AW69" s="94">
        <v>0</v>
      </c>
      <c r="AX69" s="94">
        <v>0</v>
      </c>
      <c r="AY69" s="94">
        <v>0</v>
      </c>
      <c r="AZ69" s="94">
        <v>0</v>
      </c>
      <c r="BA69" s="94">
        <v>0</v>
      </c>
      <c r="BB69" s="94"/>
      <c r="BC69" s="85"/>
      <c r="BD69" s="94"/>
      <c r="BE69" s="94">
        <v>0</v>
      </c>
    </row>
    <row r="70" spans="1:57" hidden="1" x14ac:dyDescent="0.35">
      <c r="A70" s="84">
        <v>31886736</v>
      </c>
      <c r="B70" s="95" t="s">
        <v>11</v>
      </c>
      <c r="C70" s="94" t="s">
        <v>12</v>
      </c>
      <c r="D70" s="94">
        <v>868</v>
      </c>
      <c r="E70" s="94" t="s">
        <v>197</v>
      </c>
      <c r="F70" s="94" t="s">
        <v>274</v>
      </c>
      <c r="G70" s="85">
        <v>45720</v>
      </c>
      <c r="H70" s="85">
        <v>45720</v>
      </c>
      <c r="I70" s="97">
        <v>178880</v>
      </c>
      <c r="J70" s="97">
        <v>178880</v>
      </c>
      <c r="K70" s="84" t="s">
        <v>14</v>
      </c>
      <c r="L70" s="84" t="s">
        <v>13</v>
      </c>
      <c r="M70" s="84" t="s">
        <v>15</v>
      </c>
      <c r="N70" s="94" t="s">
        <v>17</v>
      </c>
      <c r="O70" s="94" t="s">
        <v>96</v>
      </c>
      <c r="P70" s="94" t="s">
        <v>83</v>
      </c>
      <c r="Q70" s="94">
        <v>0</v>
      </c>
      <c r="R70" s="94"/>
      <c r="S70" s="94" t="s">
        <v>74</v>
      </c>
      <c r="T70" s="85">
        <v>45720</v>
      </c>
      <c r="U70" s="85">
        <v>45720</v>
      </c>
      <c r="V70" s="85">
        <v>45722</v>
      </c>
      <c r="W70" s="85"/>
      <c r="X70" s="99">
        <v>25</v>
      </c>
      <c r="Y70" s="99" t="s">
        <v>84</v>
      </c>
      <c r="Z70" s="97">
        <v>216300</v>
      </c>
      <c r="AA70" s="97">
        <v>216300</v>
      </c>
      <c r="AB70" s="18">
        <v>37420</v>
      </c>
      <c r="AC70" s="18">
        <v>37420</v>
      </c>
      <c r="AD70" s="94">
        <v>0</v>
      </c>
      <c r="AE70" s="94">
        <v>0</v>
      </c>
      <c r="AF70" s="94">
        <v>0</v>
      </c>
      <c r="AG70" s="94">
        <v>0</v>
      </c>
      <c r="AH70" s="94"/>
      <c r="AI70" s="94"/>
      <c r="AJ70" s="94">
        <v>0</v>
      </c>
      <c r="AK70" s="94"/>
      <c r="AL70" s="94"/>
      <c r="AM70" s="94"/>
      <c r="AN70" s="94" t="s">
        <v>64</v>
      </c>
      <c r="AO70" s="94"/>
      <c r="AP70" s="94" t="s">
        <v>17</v>
      </c>
      <c r="AQ70" s="94">
        <v>0</v>
      </c>
      <c r="AR70" s="94">
        <v>0</v>
      </c>
      <c r="AS70" s="94">
        <v>0</v>
      </c>
      <c r="AT70" s="94">
        <v>0</v>
      </c>
      <c r="AU70" s="94">
        <v>0</v>
      </c>
      <c r="AV70" s="94">
        <v>0</v>
      </c>
      <c r="AW70" s="97">
        <v>178880</v>
      </c>
      <c r="AX70" s="94">
        <v>0</v>
      </c>
      <c r="AY70" s="94">
        <v>0</v>
      </c>
      <c r="AZ70" s="94">
        <v>0</v>
      </c>
      <c r="BA70" s="94">
        <v>0</v>
      </c>
      <c r="BB70" s="94"/>
      <c r="BC70" s="85"/>
      <c r="BD70" s="94"/>
      <c r="BE70" s="94">
        <v>0</v>
      </c>
    </row>
    <row r="71" spans="1:57" hidden="1" x14ac:dyDescent="0.35">
      <c r="A71" s="84">
        <v>31886736</v>
      </c>
      <c r="B71" s="95" t="s">
        <v>11</v>
      </c>
      <c r="C71" s="94" t="s">
        <v>12</v>
      </c>
      <c r="D71" s="94">
        <v>867</v>
      </c>
      <c r="E71" s="94" t="s">
        <v>198</v>
      </c>
      <c r="F71" s="94" t="s">
        <v>275</v>
      </c>
      <c r="G71" s="85">
        <v>45720</v>
      </c>
      <c r="H71" s="85">
        <v>45720</v>
      </c>
      <c r="I71" s="97">
        <v>191425</v>
      </c>
      <c r="J71" s="97">
        <v>191425</v>
      </c>
      <c r="K71" s="84" t="s">
        <v>14</v>
      </c>
      <c r="L71" s="84" t="s">
        <v>13</v>
      </c>
      <c r="M71" s="84" t="s">
        <v>15</v>
      </c>
      <c r="N71" s="94" t="s">
        <v>17</v>
      </c>
      <c r="O71" s="94" t="s">
        <v>96</v>
      </c>
      <c r="P71" s="94" t="s">
        <v>83</v>
      </c>
      <c r="Q71" s="94">
        <v>0</v>
      </c>
      <c r="R71" s="94"/>
      <c r="S71" s="94" t="s">
        <v>74</v>
      </c>
      <c r="T71" s="85">
        <v>45720</v>
      </c>
      <c r="U71" s="85">
        <v>45720</v>
      </c>
      <c r="V71" s="85">
        <v>45722</v>
      </c>
      <c r="W71" s="85"/>
      <c r="X71" s="99">
        <v>25</v>
      </c>
      <c r="Y71" s="99" t="s">
        <v>84</v>
      </c>
      <c r="Z71" s="97">
        <v>216300</v>
      </c>
      <c r="AA71" s="97">
        <v>216300</v>
      </c>
      <c r="AB71" s="18">
        <v>24875</v>
      </c>
      <c r="AC71" s="18">
        <v>24875</v>
      </c>
      <c r="AD71" s="94">
        <v>0</v>
      </c>
      <c r="AE71" s="94">
        <v>0</v>
      </c>
      <c r="AF71" s="94">
        <v>0</v>
      </c>
      <c r="AG71" s="94">
        <v>0</v>
      </c>
      <c r="AH71" s="94"/>
      <c r="AI71" s="94"/>
      <c r="AJ71" s="94">
        <v>0</v>
      </c>
      <c r="AK71" s="94"/>
      <c r="AL71" s="94"/>
      <c r="AM71" s="94"/>
      <c r="AN71" s="94" t="s">
        <v>64</v>
      </c>
      <c r="AO71" s="94"/>
      <c r="AP71" s="94" t="s">
        <v>17</v>
      </c>
      <c r="AQ71" s="94">
        <v>0</v>
      </c>
      <c r="AR71" s="94">
        <v>0</v>
      </c>
      <c r="AS71" s="94">
        <v>0</v>
      </c>
      <c r="AT71" s="94">
        <v>0</v>
      </c>
      <c r="AU71" s="94">
        <v>0</v>
      </c>
      <c r="AV71" s="94">
        <v>0</v>
      </c>
      <c r="AW71" s="97">
        <v>191425</v>
      </c>
      <c r="AX71" s="94">
        <v>0</v>
      </c>
      <c r="AY71" s="94">
        <v>0</v>
      </c>
      <c r="AZ71" s="94">
        <v>0</v>
      </c>
      <c r="BA71" s="94">
        <v>0</v>
      </c>
      <c r="BB71" s="94"/>
      <c r="BC71" s="85"/>
      <c r="BD71" s="94"/>
      <c r="BE71" s="94">
        <v>0</v>
      </c>
    </row>
    <row r="72" spans="1:57" hidden="1" x14ac:dyDescent="0.35">
      <c r="A72" s="84">
        <v>31886736</v>
      </c>
      <c r="B72" s="95" t="s">
        <v>11</v>
      </c>
      <c r="C72" s="94" t="s">
        <v>12</v>
      </c>
      <c r="D72" s="94">
        <v>869</v>
      </c>
      <c r="E72" s="94" t="s">
        <v>199</v>
      </c>
      <c r="F72" s="94" t="s">
        <v>276</v>
      </c>
      <c r="G72" s="85">
        <v>45720</v>
      </c>
      <c r="H72" s="85">
        <v>45720</v>
      </c>
      <c r="I72" s="97">
        <v>191425</v>
      </c>
      <c r="J72" s="97">
        <v>191425</v>
      </c>
      <c r="K72" s="84" t="s">
        <v>14</v>
      </c>
      <c r="L72" s="84" t="s">
        <v>13</v>
      </c>
      <c r="M72" s="84" t="s">
        <v>15</v>
      </c>
      <c r="N72" s="94" t="s">
        <v>17</v>
      </c>
      <c r="O72" s="94" t="s">
        <v>96</v>
      </c>
      <c r="P72" s="94" t="s">
        <v>83</v>
      </c>
      <c r="Q72" s="94">
        <v>0</v>
      </c>
      <c r="R72" s="94"/>
      <c r="S72" s="94" t="s">
        <v>74</v>
      </c>
      <c r="T72" s="85">
        <v>45720</v>
      </c>
      <c r="U72" s="85">
        <v>45720</v>
      </c>
      <c r="V72" s="85">
        <v>45722</v>
      </c>
      <c r="W72" s="85"/>
      <c r="X72" s="99">
        <v>25</v>
      </c>
      <c r="Y72" s="99" t="s">
        <v>84</v>
      </c>
      <c r="Z72" s="97">
        <v>216300</v>
      </c>
      <c r="AA72" s="97">
        <v>216300</v>
      </c>
      <c r="AB72" s="18">
        <v>24875</v>
      </c>
      <c r="AC72" s="18">
        <v>24875</v>
      </c>
      <c r="AD72" s="94">
        <v>0</v>
      </c>
      <c r="AE72" s="94">
        <v>0</v>
      </c>
      <c r="AF72" s="94">
        <v>0</v>
      </c>
      <c r="AG72" s="94">
        <v>0</v>
      </c>
      <c r="AH72" s="94"/>
      <c r="AI72" s="94"/>
      <c r="AJ72" s="94">
        <v>0</v>
      </c>
      <c r="AK72" s="94"/>
      <c r="AL72" s="94"/>
      <c r="AM72" s="94"/>
      <c r="AN72" s="94" t="s">
        <v>64</v>
      </c>
      <c r="AO72" s="94"/>
      <c r="AP72" s="94" t="s">
        <v>17</v>
      </c>
      <c r="AQ72" s="94">
        <v>0</v>
      </c>
      <c r="AR72" s="94">
        <v>0</v>
      </c>
      <c r="AS72" s="94">
        <v>0</v>
      </c>
      <c r="AT72" s="94">
        <v>0</v>
      </c>
      <c r="AU72" s="94">
        <v>0</v>
      </c>
      <c r="AV72" s="94">
        <v>0</v>
      </c>
      <c r="AW72" s="97">
        <v>191425</v>
      </c>
      <c r="AX72" s="94">
        <v>0</v>
      </c>
      <c r="AY72" s="94">
        <v>0</v>
      </c>
      <c r="AZ72" s="94">
        <v>0</v>
      </c>
      <c r="BA72" s="94">
        <v>0</v>
      </c>
      <c r="BB72" s="94"/>
      <c r="BC72" s="85"/>
      <c r="BD72" s="94"/>
      <c r="BE72" s="94">
        <v>0</v>
      </c>
    </row>
    <row r="73" spans="1:57" hidden="1" x14ac:dyDescent="0.35">
      <c r="A73" s="84">
        <v>31886736</v>
      </c>
      <c r="B73" s="95" t="s">
        <v>11</v>
      </c>
      <c r="C73" s="94" t="s">
        <v>12</v>
      </c>
      <c r="D73" s="94">
        <v>864</v>
      </c>
      <c r="E73" s="94" t="s">
        <v>200</v>
      </c>
      <c r="F73" s="94" t="s">
        <v>277</v>
      </c>
      <c r="G73" s="85">
        <v>45720</v>
      </c>
      <c r="H73" s="85">
        <v>45720</v>
      </c>
      <c r="I73" s="97">
        <v>216300</v>
      </c>
      <c r="J73" s="97">
        <v>216300</v>
      </c>
      <c r="K73" s="84" t="s">
        <v>14</v>
      </c>
      <c r="L73" s="84" t="s">
        <v>13</v>
      </c>
      <c r="M73" s="84" t="s">
        <v>15</v>
      </c>
      <c r="N73" s="94" t="s">
        <v>17</v>
      </c>
      <c r="O73" s="94" t="s">
        <v>96</v>
      </c>
      <c r="P73" s="94" t="s">
        <v>83</v>
      </c>
      <c r="Q73" s="94">
        <v>0</v>
      </c>
      <c r="R73" s="94"/>
      <c r="S73" s="94" t="s">
        <v>74</v>
      </c>
      <c r="T73" s="85">
        <v>45720</v>
      </c>
      <c r="U73" s="85">
        <v>45720</v>
      </c>
      <c r="V73" s="85">
        <v>45722</v>
      </c>
      <c r="W73" s="85"/>
      <c r="X73" s="99">
        <v>25</v>
      </c>
      <c r="Y73" s="99" t="s">
        <v>84</v>
      </c>
      <c r="Z73" s="97">
        <v>216300</v>
      </c>
      <c r="AA73" s="97">
        <v>216300</v>
      </c>
      <c r="AB73" s="94">
        <v>0</v>
      </c>
      <c r="AC73" s="94">
        <v>0</v>
      </c>
      <c r="AD73" s="94">
        <v>0</v>
      </c>
      <c r="AE73" s="94">
        <v>0</v>
      </c>
      <c r="AF73" s="94">
        <v>0</v>
      </c>
      <c r="AG73" s="94">
        <v>0</v>
      </c>
      <c r="AH73" s="94"/>
      <c r="AI73" s="94"/>
      <c r="AJ73" s="94">
        <v>0</v>
      </c>
      <c r="AK73" s="94"/>
      <c r="AL73" s="94"/>
      <c r="AM73" s="94"/>
      <c r="AN73" s="94" t="s">
        <v>64</v>
      </c>
      <c r="AO73" s="94"/>
      <c r="AP73" s="94" t="s">
        <v>17</v>
      </c>
      <c r="AQ73" s="94">
        <v>0</v>
      </c>
      <c r="AR73" s="94">
        <v>0</v>
      </c>
      <c r="AS73" s="94">
        <v>0</v>
      </c>
      <c r="AT73" s="94">
        <v>0</v>
      </c>
      <c r="AU73" s="94">
        <v>0</v>
      </c>
      <c r="AV73" s="94">
        <v>0</v>
      </c>
      <c r="AW73" s="97">
        <v>216300</v>
      </c>
      <c r="AX73" s="94">
        <v>0</v>
      </c>
      <c r="AY73" s="94">
        <v>0</v>
      </c>
      <c r="AZ73" s="97">
        <v>865200</v>
      </c>
      <c r="BA73" s="94">
        <v>0</v>
      </c>
      <c r="BB73" s="94">
        <v>2201599848</v>
      </c>
      <c r="BC73" s="85">
        <v>45741</v>
      </c>
      <c r="BD73" s="94" t="s">
        <v>284</v>
      </c>
      <c r="BE73" s="97">
        <v>2556300</v>
      </c>
    </row>
    <row r="74" spans="1:57" hidden="1" x14ac:dyDescent="0.35">
      <c r="A74" s="84">
        <v>31886736</v>
      </c>
      <c r="B74" s="95" t="s">
        <v>11</v>
      </c>
      <c r="C74" s="94" t="s">
        <v>12</v>
      </c>
      <c r="D74" s="94">
        <v>917</v>
      </c>
      <c r="E74" s="94" t="s">
        <v>201</v>
      </c>
      <c r="F74" s="94" t="s">
        <v>278</v>
      </c>
      <c r="G74" s="85">
        <v>45757</v>
      </c>
      <c r="H74" s="85">
        <v>45758</v>
      </c>
      <c r="I74" s="97">
        <v>260800</v>
      </c>
      <c r="J74" s="97">
        <v>260800</v>
      </c>
      <c r="K74" s="84" t="s">
        <v>14</v>
      </c>
      <c r="L74" s="84" t="s">
        <v>13</v>
      </c>
      <c r="M74" s="84" t="s">
        <v>15</v>
      </c>
      <c r="N74" s="94" t="s">
        <v>17</v>
      </c>
      <c r="O74" s="94" t="e">
        <v>#N/A</v>
      </c>
      <c r="P74" s="94" t="s">
        <v>83</v>
      </c>
      <c r="Q74" s="94">
        <v>0</v>
      </c>
      <c r="R74" s="94"/>
      <c r="S74" s="94" t="s">
        <v>74</v>
      </c>
      <c r="T74" s="85">
        <v>45757</v>
      </c>
      <c r="U74" s="85">
        <v>45758</v>
      </c>
      <c r="V74" s="85">
        <v>45761</v>
      </c>
      <c r="W74" s="85"/>
      <c r="X74" s="99">
        <v>-14</v>
      </c>
      <c r="Y74" s="99" t="s">
        <v>87</v>
      </c>
      <c r="Z74" s="97">
        <v>270000</v>
      </c>
      <c r="AA74" s="97">
        <v>270000</v>
      </c>
      <c r="AB74" s="18">
        <v>9200</v>
      </c>
      <c r="AC74" s="18">
        <v>9200</v>
      </c>
      <c r="AD74" s="94">
        <v>0</v>
      </c>
      <c r="AE74" s="94">
        <v>0</v>
      </c>
      <c r="AF74" s="94">
        <v>0</v>
      </c>
      <c r="AG74" s="94">
        <v>0</v>
      </c>
      <c r="AH74" s="94"/>
      <c r="AI74" s="94"/>
      <c r="AJ74" s="94">
        <v>0</v>
      </c>
      <c r="AK74" s="94"/>
      <c r="AL74" s="94"/>
      <c r="AM74" s="94"/>
      <c r="AN74" s="94" t="s">
        <v>73</v>
      </c>
      <c r="AO74" s="94"/>
      <c r="AP74" s="94" t="s">
        <v>17</v>
      </c>
      <c r="AQ74" s="94">
        <v>0</v>
      </c>
      <c r="AR74" s="94">
        <v>0</v>
      </c>
      <c r="AS74" s="94">
        <v>0</v>
      </c>
      <c r="AT74" s="94">
        <v>0</v>
      </c>
      <c r="AU74" s="94">
        <v>0</v>
      </c>
      <c r="AV74" s="94">
        <v>0</v>
      </c>
      <c r="AW74" s="97">
        <v>260800</v>
      </c>
      <c r="AX74" s="94">
        <v>0</v>
      </c>
      <c r="AY74" s="94">
        <v>0</v>
      </c>
      <c r="AZ74" s="94">
        <v>0</v>
      </c>
      <c r="BA74" s="94">
        <v>0</v>
      </c>
      <c r="BB74" s="94"/>
      <c r="BC74" s="85"/>
      <c r="BD74" s="94"/>
      <c r="BE74" s="94">
        <v>0</v>
      </c>
    </row>
    <row r="75" spans="1:57" hidden="1" x14ac:dyDescent="0.35">
      <c r="A75" s="84">
        <v>31886736</v>
      </c>
      <c r="B75" s="95" t="s">
        <v>11</v>
      </c>
      <c r="C75" s="94" t="s">
        <v>12</v>
      </c>
      <c r="D75" s="94">
        <v>866</v>
      </c>
      <c r="E75" s="94" t="s">
        <v>202</v>
      </c>
      <c r="F75" s="94" t="s">
        <v>279</v>
      </c>
      <c r="G75" s="85">
        <v>45720</v>
      </c>
      <c r="H75" s="85">
        <v>45720</v>
      </c>
      <c r="I75" s="97">
        <v>320800</v>
      </c>
      <c r="J75" s="97">
        <v>320800</v>
      </c>
      <c r="K75" s="84" t="s">
        <v>14</v>
      </c>
      <c r="L75" s="84" t="s">
        <v>13</v>
      </c>
      <c r="M75" s="84" t="s">
        <v>15</v>
      </c>
      <c r="N75" s="94" t="s">
        <v>17</v>
      </c>
      <c r="O75" s="94" t="s">
        <v>96</v>
      </c>
      <c r="P75" s="94" t="s">
        <v>83</v>
      </c>
      <c r="Q75" s="94">
        <v>0</v>
      </c>
      <c r="R75" s="94"/>
      <c r="S75" s="94" t="s">
        <v>74</v>
      </c>
      <c r="T75" s="85">
        <v>45720</v>
      </c>
      <c r="U75" s="85">
        <v>45720</v>
      </c>
      <c r="V75" s="85">
        <v>45722</v>
      </c>
      <c r="W75" s="85"/>
      <c r="X75" s="99">
        <v>25</v>
      </c>
      <c r="Y75" s="99" t="s">
        <v>84</v>
      </c>
      <c r="Z75" s="97">
        <v>360000</v>
      </c>
      <c r="AA75" s="97">
        <v>360000</v>
      </c>
      <c r="AB75" s="18">
        <v>39200</v>
      </c>
      <c r="AC75" s="18">
        <v>39200</v>
      </c>
      <c r="AD75" s="94">
        <v>0</v>
      </c>
      <c r="AE75" s="94">
        <v>0</v>
      </c>
      <c r="AF75" s="94">
        <v>0</v>
      </c>
      <c r="AG75" s="94">
        <v>0</v>
      </c>
      <c r="AH75" s="94"/>
      <c r="AI75" s="94"/>
      <c r="AJ75" s="94">
        <v>0</v>
      </c>
      <c r="AK75" s="94"/>
      <c r="AL75" s="94"/>
      <c r="AM75" s="94"/>
      <c r="AN75" s="94" t="s">
        <v>73</v>
      </c>
      <c r="AO75" s="94"/>
      <c r="AP75" s="94" t="s">
        <v>17</v>
      </c>
      <c r="AQ75" s="94">
        <v>0</v>
      </c>
      <c r="AR75" s="94">
        <v>0</v>
      </c>
      <c r="AS75" s="94">
        <v>0</v>
      </c>
      <c r="AT75" s="94">
        <v>0</v>
      </c>
      <c r="AU75" s="94">
        <v>0</v>
      </c>
      <c r="AV75" s="94">
        <v>0</v>
      </c>
      <c r="AW75" s="97">
        <v>320800</v>
      </c>
      <c r="AX75" s="94">
        <v>0</v>
      </c>
      <c r="AY75" s="94">
        <v>0</v>
      </c>
      <c r="AZ75" s="94">
        <v>0</v>
      </c>
      <c r="BA75" s="94">
        <v>0</v>
      </c>
      <c r="BB75" s="94"/>
      <c r="BC75" s="85"/>
      <c r="BD75" s="94"/>
      <c r="BE75" s="94">
        <v>0</v>
      </c>
    </row>
    <row r="76" spans="1:57" hidden="1" x14ac:dyDescent="0.35">
      <c r="A76" s="84">
        <v>31886736</v>
      </c>
      <c r="B76" s="95" t="s">
        <v>11</v>
      </c>
      <c r="C76" s="94" t="s">
        <v>12</v>
      </c>
      <c r="D76" s="94">
        <v>916</v>
      </c>
      <c r="E76" s="94" t="s">
        <v>203</v>
      </c>
      <c r="F76" s="94" t="s">
        <v>280</v>
      </c>
      <c r="G76" s="85">
        <v>45757</v>
      </c>
      <c r="H76" s="85">
        <v>45758</v>
      </c>
      <c r="I76" s="97">
        <v>1350000</v>
      </c>
      <c r="J76" s="97">
        <v>1350000</v>
      </c>
      <c r="K76" s="84" t="s">
        <v>14</v>
      </c>
      <c r="L76" s="84" t="s">
        <v>13</v>
      </c>
      <c r="M76" s="84" t="s">
        <v>15</v>
      </c>
      <c r="N76" s="94" t="s">
        <v>17</v>
      </c>
      <c r="O76" s="94" t="e">
        <v>#N/A</v>
      </c>
      <c r="P76" s="94" t="s">
        <v>83</v>
      </c>
      <c r="Q76" s="94">
        <v>0</v>
      </c>
      <c r="R76" s="94"/>
      <c r="S76" s="94" t="s">
        <v>74</v>
      </c>
      <c r="T76" s="85">
        <v>45757</v>
      </c>
      <c r="U76" s="85">
        <v>45758</v>
      </c>
      <c r="V76" s="85">
        <v>45761</v>
      </c>
      <c r="W76" s="85"/>
      <c r="X76" s="99">
        <v>-14</v>
      </c>
      <c r="Y76" s="99" t="s">
        <v>87</v>
      </c>
      <c r="Z76" s="97">
        <v>1350000</v>
      </c>
      <c r="AA76" s="97">
        <v>1350000</v>
      </c>
      <c r="AB76" s="94">
        <v>0</v>
      </c>
      <c r="AC76" s="94">
        <v>0</v>
      </c>
      <c r="AD76" s="94">
        <v>0</v>
      </c>
      <c r="AE76" s="94">
        <v>0</v>
      </c>
      <c r="AF76" s="94">
        <v>0</v>
      </c>
      <c r="AG76" s="94">
        <v>0</v>
      </c>
      <c r="AH76" s="94"/>
      <c r="AI76" s="94"/>
      <c r="AJ76" s="94">
        <v>0</v>
      </c>
      <c r="AK76" s="94"/>
      <c r="AL76" s="94"/>
      <c r="AM76" s="94"/>
      <c r="AN76" s="94" t="s">
        <v>73</v>
      </c>
      <c r="AO76" s="94"/>
      <c r="AP76" s="94" t="s">
        <v>17</v>
      </c>
      <c r="AQ76" s="94">
        <v>0</v>
      </c>
      <c r="AR76" s="94">
        <v>0</v>
      </c>
      <c r="AS76" s="94">
        <v>0</v>
      </c>
      <c r="AT76" s="94">
        <v>0</v>
      </c>
      <c r="AU76" s="94">
        <v>0</v>
      </c>
      <c r="AV76" s="94">
        <v>0</v>
      </c>
      <c r="AW76" s="97">
        <v>1350000</v>
      </c>
      <c r="AX76" s="94">
        <v>0</v>
      </c>
      <c r="AY76" s="94">
        <v>0</v>
      </c>
      <c r="AZ76" s="94">
        <v>0</v>
      </c>
      <c r="BA76" s="94">
        <v>0</v>
      </c>
      <c r="BB76" s="94"/>
      <c r="BC76" s="85"/>
      <c r="BD76" s="94"/>
      <c r="BE76" s="94">
        <v>0</v>
      </c>
    </row>
    <row r="77" spans="1:57" hidden="1" x14ac:dyDescent="0.35">
      <c r="A77" s="84">
        <v>31886736</v>
      </c>
      <c r="B77" s="95" t="s">
        <v>11</v>
      </c>
      <c r="C77" s="94" t="s">
        <v>12</v>
      </c>
      <c r="D77" s="94">
        <v>865</v>
      </c>
      <c r="E77" s="94" t="s">
        <v>204</v>
      </c>
      <c r="F77" s="94" t="s">
        <v>281</v>
      </c>
      <c r="G77" s="85">
        <v>45720</v>
      </c>
      <c r="H77" s="85">
        <v>45720</v>
      </c>
      <c r="I77" s="97">
        <v>1620000</v>
      </c>
      <c r="J77" s="97">
        <v>1620000</v>
      </c>
      <c r="K77" s="84" t="s">
        <v>14</v>
      </c>
      <c r="L77" s="84" t="s">
        <v>13</v>
      </c>
      <c r="M77" s="84" t="s">
        <v>15</v>
      </c>
      <c r="N77" s="94" t="s">
        <v>17</v>
      </c>
      <c r="O77" s="94" t="s">
        <v>96</v>
      </c>
      <c r="P77" s="94" t="s">
        <v>83</v>
      </c>
      <c r="Q77" s="94">
        <v>0</v>
      </c>
      <c r="R77" s="94"/>
      <c r="S77" s="94" t="s">
        <v>74</v>
      </c>
      <c r="T77" s="85">
        <v>45720</v>
      </c>
      <c r="U77" s="85">
        <v>45720</v>
      </c>
      <c r="V77" s="85">
        <v>45723</v>
      </c>
      <c r="W77" s="85"/>
      <c r="X77" s="99">
        <v>24</v>
      </c>
      <c r="Y77" s="99" t="s">
        <v>84</v>
      </c>
      <c r="Z77" s="97">
        <v>1620000</v>
      </c>
      <c r="AA77" s="97">
        <v>1620000</v>
      </c>
      <c r="AB77" s="94">
        <v>0</v>
      </c>
      <c r="AC77" s="94">
        <v>0</v>
      </c>
      <c r="AD77" s="94">
        <v>0</v>
      </c>
      <c r="AE77" s="94">
        <v>0</v>
      </c>
      <c r="AF77" s="94">
        <v>0</v>
      </c>
      <c r="AG77" s="94">
        <v>0</v>
      </c>
      <c r="AH77" s="94"/>
      <c r="AI77" s="94"/>
      <c r="AJ77" s="94">
        <v>0</v>
      </c>
      <c r="AK77" s="94"/>
      <c r="AL77" s="94"/>
      <c r="AM77" s="94"/>
      <c r="AN77" s="94" t="s">
        <v>73</v>
      </c>
      <c r="AO77" s="94"/>
      <c r="AP77" s="94" t="s">
        <v>17</v>
      </c>
      <c r="AQ77" s="94">
        <v>0</v>
      </c>
      <c r="AR77" s="94">
        <v>0</v>
      </c>
      <c r="AS77" s="94">
        <v>0</v>
      </c>
      <c r="AT77" s="94">
        <v>0</v>
      </c>
      <c r="AU77" s="94">
        <v>0</v>
      </c>
      <c r="AV77" s="94">
        <v>0</v>
      </c>
      <c r="AW77" s="97">
        <v>1620000</v>
      </c>
      <c r="AX77" s="94">
        <v>0</v>
      </c>
      <c r="AY77" s="94">
        <v>0</v>
      </c>
      <c r="AZ77" s="97">
        <v>6480000</v>
      </c>
      <c r="BA77" s="94">
        <v>0</v>
      </c>
      <c r="BB77" s="94">
        <v>2201599848</v>
      </c>
      <c r="BC77" s="85">
        <v>45741</v>
      </c>
      <c r="BD77" s="94" t="s">
        <v>284</v>
      </c>
      <c r="BE77" s="97">
        <v>2556300</v>
      </c>
    </row>
    <row r="78" spans="1:57" hidden="1" x14ac:dyDescent="0.35">
      <c r="A78" s="84">
        <v>31886736</v>
      </c>
      <c r="B78" s="95" t="s">
        <v>11</v>
      </c>
      <c r="C78" s="94" t="s">
        <v>12</v>
      </c>
      <c r="D78" s="94">
        <v>918</v>
      </c>
      <c r="E78" s="94" t="s">
        <v>205</v>
      </c>
      <c r="F78" s="94" t="s">
        <v>282</v>
      </c>
      <c r="G78" s="85">
        <v>45757</v>
      </c>
      <c r="H78" s="85">
        <v>45758</v>
      </c>
      <c r="I78" s="97">
        <v>3518000</v>
      </c>
      <c r="J78" s="97">
        <v>3518000</v>
      </c>
      <c r="K78" s="84" t="s">
        <v>14</v>
      </c>
      <c r="L78" s="84" t="s">
        <v>13</v>
      </c>
      <c r="M78" s="84" t="s">
        <v>15</v>
      </c>
      <c r="N78" s="94" t="s">
        <v>17</v>
      </c>
      <c r="O78" s="94" t="e">
        <v>#N/A</v>
      </c>
      <c r="P78" s="94" t="s">
        <v>83</v>
      </c>
      <c r="Q78" s="94">
        <v>0</v>
      </c>
      <c r="R78" s="94"/>
      <c r="S78" s="94" t="s">
        <v>74</v>
      </c>
      <c r="T78" s="85">
        <v>45757</v>
      </c>
      <c r="U78" s="85">
        <v>45758</v>
      </c>
      <c r="V78" s="85">
        <v>45761</v>
      </c>
      <c r="W78" s="85"/>
      <c r="X78" s="99">
        <v>-14</v>
      </c>
      <c r="Y78" s="99" t="s">
        <v>87</v>
      </c>
      <c r="Z78" s="97">
        <v>3780000</v>
      </c>
      <c r="AA78" s="97">
        <v>3780000</v>
      </c>
      <c r="AB78" s="18">
        <v>262000</v>
      </c>
      <c r="AC78" s="18">
        <v>262000</v>
      </c>
      <c r="AD78" s="94">
        <v>0</v>
      </c>
      <c r="AE78" s="94">
        <v>0</v>
      </c>
      <c r="AF78" s="94">
        <v>0</v>
      </c>
      <c r="AG78" s="94">
        <v>0</v>
      </c>
      <c r="AH78" s="94"/>
      <c r="AI78" s="94"/>
      <c r="AJ78" s="94">
        <v>0</v>
      </c>
      <c r="AK78" s="94"/>
      <c r="AL78" s="94"/>
      <c r="AM78" s="94"/>
      <c r="AN78" s="94" t="s">
        <v>73</v>
      </c>
      <c r="AO78" s="94"/>
      <c r="AP78" s="94" t="s">
        <v>17</v>
      </c>
      <c r="AQ78" s="94">
        <v>0</v>
      </c>
      <c r="AR78" s="94">
        <v>0</v>
      </c>
      <c r="AS78" s="94">
        <v>0</v>
      </c>
      <c r="AT78" s="94">
        <v>0</v>
      </c>
      <c r="AU78" s="94">
        <v>0</v>
      </c>
      <c r="AV78" s="94">
        <v>0</v>
      </c>
      <c r="AW78" s="97">
        <v>3518000</v>
      </c>
      <c r="AX78" s="94">
        <v>0</v>
      </c>
      <c r="AY78" s="94">
        <v>0</v>
      </c>
      <c r="AZ78" s="94">
        <v>0</v>
      </c>
      <c r="BA78" s="94">
        <v>0</v>
      </c>
      <c r="BB78" s="94"/>
      <c r="BC78" s="85"/>
      <c r="BD78" s="94"/>
      <c r="BE78" s="94">
        <v>0</v>
      </c>
    </row>
    <row r="79" spans="1:57" hidden="1" x14ac:dyDescent="0.35">
      <c r="A79" s="84">
        <v>31886736</v>
      </c>
      <c r="B79" s="95" t="s">
        <v>11</v>
      </c>
      <c r="C79" s="94" t="s">
        <v>12</v>
      </c>
      <c r="D79" s="94">
        <v>871</v>
      </c>
      <c r="E79" s="94" t="s">
        <v>206</v>
      </c>
      <c r="F79" s="94" t="s">
        <v>283</v>
      </c>
      <c r="G79" s="85">
        <v>45720</v>
      </c>
      <c r="H79" s="85">
        <v>45720</v>
      </c>
      <c r="I79" s="97">
        <v>4160800</v>
      </c>
      <c r="J79" s="97">
        <v>4160800</v>
      </c>
      <c r="K79" s="84" t="s">
        <v>14</v>
      </c>
      <c r="L79" s="84" t="s">
        <v>13</v>
      </c>
      <c r="M79" s="84" t="s">
        <v>15</v>
      </c>
      <c r="N79" s="94" t="s">
        <v>17</v>
      </c>
      <c r="O79" s="94" t="s">
        <v>96</v>
      </c>
      <c r="P79" s="94" t="s">
        <v>83</v>
      </c>
      <c r="Q79" s="94">
        <v>0</v>
      </c>
      <c r="R79" s="94"/>
      <c r="S79" s="94" t="s">
        <v>74</v>
      </c>
      <c r="T79" s="85">
        <v>45720</v>
      </c>
      <c r="U79" s="85">
        <v>45720</v>
      </c>
      <c r="V79" s="85">
        <v>45723</v>
      </c>
      <c r="W79" s="85"/>
      <c r="X79" s="99">
        <v>24</v>
      </c>
      <c r="Y79" s="99" t="s">
        <v>84</v>
      </c>
      <c r="Z79" s="97">
        <v>4410000</v>
      </c>
      <c r="AA79" s="97">
        <v>4410000</v>
      </c>
      <c r="AB79" s="18">
        <v>249200</v>
      </c>
      <c r="AC79" s="18">
        <v>249200</v>
      </c>
      <c r="AD79" s="94">
        <v>0</v>
      </c>
      <c r="AE79" s="94">
        <v>0</v>
      </c>
      <c r="AF79" s="94">
        <v>0</v>
      </c>
      <c r="AG79" s="94">
        <v>0</v>
      </c>
      <c r="AH79" s="94"/>
      <c r="AI79" s="94"/>
      <c r="AJ79" s="94">
        <v>0</v>
      </c>
      <c r="AK79" s="94"/>
      <c r="AL79" s="94"/>
      <c r="AM79" s="94"/>
      <c r="AN79" s="94" t="s">
        <v>73</v>
      </c>
      <c r="AO79" s="94"/>
      <c r="AP79" s="94" t="s">
        <v>17</v>
      </c>
      <c r="AQ79" s="94">
        <v>0</v>
      </c>
      <c r="AR79" s="94">
        <v>0</v>
      </c>
      <c r="AS79" s="94">
        <v>0</v>
      </c>
      <c r="AT79" s="94">
        <v>0</v>
      </c>
      <c r="AU79" s="94">
        <v>0</v>
      </c>
      <c r="AV79" s="94">
        <v>0</v>
      </c>
      <c r="AW79" s="97">
        <v>4160800</v>
      </c>
      <c r="AX79" s="94">
        <v>0</v>
      </c>
      <c r="AY79" s="94">
        <v>0</v>
      </c>
      <c r="AZ79" s="94">
        <v>0</v>
      </c>
      <c r="BA79" s="94">
        <v>0</v>
      </c>
      <c r="BB79" s="94"/>
      <c r="BC79" s="85"/>
      <c r="BD79" s="94"/>
      <c r="BE79" s="94">
        <v>0</v>
      </c>
    </row>
  </sheetData>
  <autoFilter ref="A2:BK79" xr:uid="{2D32315F-BD3D-4FA8-BD17-99B78A57148A}">
    <filterColumn colId="15">
      <filters>
        <filter val="Factura Devuelta"/>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66514-0AAD-40E4-862D-73AC1B717F8A}">
  <dimension ref="B1:J42"/>
  <sheetViews>
    <sheetView showGridLines="0" tabSelected="1" topLeftCell="A29" zoomScaleNormal="100" workbookViewId="0">
      <selection activeCell="M18" sqref="M18"/>
    </sheetView>
  </sheetViews>
  <sheetFormatPr baseColWidth="10" defaultColWidth="10.90625" defaultRowHeight="12.5" x14ac:dyDescent="0.25"/>
  <cols>
    <col min="1" max="1" width="1" style="19" customWidth="1"/>
    <col min="2" max="2" width="10.90625" style="19"/>
    <col min="3" max="3" width="17.54296875" style="19" customWidth="1"/>
    <col min="4" max="4" width="11.54296875" style="19" customWidth="1"/>
    <col min="5" max="8" width="10.90625" style="19"/>
    <col min="9" max="9" width="22.54296875" style="19" customWidth="1"/>
    <col min="10" max="10" width="14" style="19" customWidth="1"/>
    <col min="11" max="11" width="1.81640625" style="19" customWidth="1"/>
    <col min="12" max="16384" width="10.90625" style="19"/>
  </cols>
  <sheetData>
    <row r="1" spans="2:10" ht="6" customHeight="1" thickBot="1" x14ac:dyDescent="0.3"/>
    <row r="2" spans="2:10" ht="19.5" customHeight="1" x14ac:dyDescent="0.25">
      <c r="B2" s="20"/>
      <c r="C2" s="21"/>
      <c r="D2" s="100" t="s">
        <v>99</v>
      </c>
      <c r="E2" s="101"/>
      <c r="F2" s="101"/>
      <c r="G2" s="101"/>
      <c r="H2" s="101"/>
      <c r="I2" s="102"/>
      <c r="J2" s="106" t="s">
        <v>100</v>
      </c>
    </row>
    <row r="3" spans="2:10" ht="15.75" customHeight="1" thickBot="1" x14ac:dyDescent="0.3">
      <c r="B3" s="22"/>
      <c r="C3" s="23"/>
      <c r="D3" s="103"/>
      <c r="E3" s="104"/>
      <c r="F3" s="104"/>
      <c r="G3" s="104"/>
      <c r="H3" s="104"/>
      <c r="I3" s="105"/>
      <c r="J3" s="107"/>
    </row>
    <row r="4" spans="2:10" ht="13" x14ac:dyDescent="0.25">
      <c r="B4" s="22"/>
      <c r="C4" s="23"/>
      <c r="D4" s="24"/>
      <c r="E4" s="25"/>
      <c r="F4" s="25"/>
      <c r="G4" s="25"/>
      <c r="H4" s="25"/>
      <c r="I4" s="26"/>
      <c r="J4" s="27"/>
    </row>
    <row r="5" spans="2:10" ht="13" x14ac:dyDescent="0.25">
      <c r="B5" s="22"/>
      <c r="C5" s="23"/>
      <c r="D5" s="28" t="s">
        <v>101</v>
      </c>
      <c r="E5" s="29"/>
      <c r="F5" s="29"/>
      <c r="G5" s="29"/>
      <c r="H5" s="29"/>
      <c r="I5" s="30"/>
      <c r="J5" s="30" t="s">
        <v>102</v>
      </c>
    </row>
    <row r="6" spans="2:10" ht="13.5" thickBot="1" x14ac:dyDescent="0.3">
      <c r="B6" s="31"/>
      <c r="C6" s="32"/>
      <c r="D6" s="33"/>
      <c r="E6" s="34"/>
      <c r="F6" s="34"/>
      <c r="G6" s="34"/>
      <c r="H6" s="34"/>
      <c r="I6" s="35"/>
      <c r="J6" s="36"/>
    </row>
    <row r="7" spans="2:10" x14ac:dyDescent="0.25">
      <c r="B7" s="37"/>
      <c r="J7" s="38"/>
    </row>
    <row r="8" spans="2:10" x14ac:dyDescent="0.25">
      <c r="B8" s="37"/>
      <c r="J8" s="38"/>
    </row>
    <row r="9" spans="2:10" x14ac:dyDescent="0.25">
      <c r="B9" s="37"/>
      <c r="C9" s="19" t="str">
        <f ca="1">+CONCATENATE("Santiago de Cali, ",TEXT(TODAY(),"MMMM DD YYYY"))</f>
        <v>Santiago de Cali, abril 29 2025</v>
      </c>
      <c r="J9" s="38"/>
    </row>
    <row r="10" spans="2:10" ht="13" x14ac:dyDescent="0.3">
      <c r="B10" s="37"/>
      <c r="C10" s="39"/>
      <c r="E10" s="40"/>
      <c r="H10" s="41"/>
      <c r="J10" s="38"/>
    </row>
    <row r="11" spans="2:10" x14ac:dyDescent="0.25">
      <c r="B11" s="37"/>
      <c r="J11" s="38"/>
    </row>
    <row r="12" spans="2:10" ht="13" x14ac:dyDescent="0.3">
      <c r="B12" s="37"/>
      <c r="C12" s="39" t="s">
        <v>134</v>
      </c>
      <c r="J12" s="38"/>
    </row>
    <row r="13" spans="2:10" ht="13" x14ac:dyDescent="0.3">
      <c r="B13" s="37"/>
      <c r="C13" s="39" t="s">
        <v>135</v>
      </c>
      <c r="J13" s="38"/>
    </row>
    <row r="14" spans="2:10" x14ac:dyDescent="0.25">
      <c r="B14" s="37"/>
      <c r="J14" s="38"/>
    </row>
    <row r="15" spans="2:10" x14ac:dyDescent="0.25">
      <c r="B15" s="37"/>
      <c r="C15" s="19" t="s">
        <v>103</v>
      </c>
      <c r="J15" s="38"/>
    </row>
    <row r="16" spans="2:10" x14ac:dyDescent="0.25">
      <c r="B16" s="37"/>
      <c r="C16" s="42"/>
      <c r="J16" s="38"/>
    </row>
    <row r="17" spans="2:10" ht="13" x14ac:dyDescent="0.25">
      <c r="B17" s="37"/>
      <c r="C17" s="19" t="s">
        <v>104</v>
      </c>
      <c r="D17" s="40"/>
      <c r="H17" s="43" t="s">
        <v>105</v>
      </c>
      <c r="I17" s="44" t="s">
        <v>106</v>
      </c>
      <c r="J17" s="38"/>
    </row>
    <row r="18" spans="2:10" ht="12.5" customHeight="1" x14ac:dyDescent="0.3">
      <c r="B18" s="37"/>
      <c r="C18" s="39" t="s">
        <v>107</v>
      </c>
      <c r="D18" s="39"/>
      <c r="E18" s="39"/>
      <c r="F18" s="39"/>
      <c r="H18" s="45">
        <v>77</v>
      </c>
      <c r="I18" s="46">
        <v>48401771</v>
      </c>
      <c r="J18" s="38"/>
    </row>
    <row r="19" spans="2:10" x14ac:dyDescent="0.25">
      <c r="B19" s="37"/>
      <c r="C19" s="19" t="s">
        <v>108</v>
      </c>
      <c r="H19" s="47">
        <v>63</v>
      </c>
      <c r="I19" s="48">
        <v>35351641</v>
      </c>
      <c r="J19" s="38"/>
    </row>
    <row r="20" spans="2:10" x14ac:dyDescent="0.25">
      <c r="B20" s="37"/>
      <c r="C20" s="19" t="s">
        <v>109</v>
      </c>
      <c r="H20" s="47">
        <v>3</v>
      </c>
      <c r="I20" s="48">
        <v>825400</v>
      </c>
      <c r="J20" s="38"/>
    </row>
    <row r="21" spans="2:10" x14ac:dyDescent="0.25">
      <c r="B21" s="37"/>
      <c r="C21" s="19" t="s">
        <v>110</v>
      </c>
      <c r="H21" s="47">
        <v>1</v>
      </c>
      <c r="I21" s="48">
        <v>216300</v>
      </c>
      <c r="J21" s="38"/>
    </row>
    <row r="22" spans="2:10" x14ac:dyDescent="0.25">
      <c r="B22" s="37"/>
      <c r="C22" s="19" t="s">
        <v>111</v>
      </c>
      <c r="H22" s="47">
        <v>0</v>
      </c>
      <c r="I22" s="48">
        <v>0</v>
      </c>
      <c r="J22" s="38"/>
    </row>
    <row r="23" spans="2:10" x14ac:dyDescent="0.25">
      <c r="B23" s="37"/>
      <c r="C23" s="19" t="s">
        <v>112</v>
      </c>
      <c r="H23" s="47">
        <v>0</v>
      </c>
      <c r="I23" s="48">
        <v>0</v>
      </c>
      <c r="J23" s="38"/>
    </row>
    <row r="24" spans="2:10" ht="13" thickBot="1" x14ac:dyDescent="0.3">
      <c r="B24" s="37"/>
      <c r="C24" s="19" t="s">
        <v>113</v>
      </c>
      <c r="H24" s="49">
        <v>0</v>
      </c>
      <c r="I24" s="50">
        <v>0</v>
      </c>
      <c r="J24" s="38"/>
    </row>
    <row r="25" spans="2:10" ht="13" x14ac:dyDescent="0.3">
      <c r="B25" s="37"/>
      <c r="C25" s="39" t="s">
        <v>114</v>
      </c>
      <c r="D25" s="39"/>
      <c r="E25" s="39"/>
      <c r="F25" s="39"/>
      <c r="H25" s="45">
        <f>H19+H20+H21+H22+H24+H23</f>
        <v>67</v>
      </c>
      <c r="I25" s="46">
        <f>I19+I20+I21+I22+I24+I23</f>
        <v>36393341</v>
      </c>
      <c r="J25" s="38"/>
    </row>
    <row r="26" spans="2:10" x14ac:dyDescent="0.25">
      <c r="B26" s="37"/>
      <c r="C26" s="19" t="s">
        <v>115</v>
      </c>
      <c r="H26" s="47">
        <v>10</v>
      </c>
      <c r="I26" s="48">
        <v>12008430</v>
      </c>
      <c r="J26" s="38"/>
    </row>
    <row r="27" spans="2:10" ht="13" thickBot="1" x14ac:dyDescent="0.3">
      <c r="B27" s="37"/>
      <c r="C27" s="19" t="s">
        <v>50</v>
      </c>
      <c r="H27" s="49">
        <v>0</v>
      </c>
      <c r="I27" s="50">
        <v>0</v>
      </c>
      <c r="J27" s="38"/>
    </row>
    <row r="28" spans="2:10" ht="13" x14ac:dyDescent="0.3">
      <c r="B28" s="37"/>
      <c r="C28" s="39" t="s">
        <v>116</v>
      </c>
      <c r="D28" s="39"/>
      <c r="E28" s="39"/>
      <c r="F28" s="39"/>
      <c r="H28" s="45">
        <f>H26+H27</f>
        <v>10</v>
      </c>
      <c r="I28" s="46">
        <f>I26+I27</f>
        <v>12008430</v>
      </c>
      <c r="J28" s="38"/>
    </row>
    <row r="29" spans="2:10" ht="13.5" thickBot="1" x14ac:dyDescent="0.35">
      <c r="B29" s="37"/>
      <c r="C29" s="19" t="s">
        <v>117</v>
      </c>
      <c r="D29" s="39"/>
      <c r="E29" s="39"/>
      <c r="F29" s="39"/>
      <c r="H29" s="49">
        <v>0</v>
      </c>
      <c r="I29" s="50">
        <v>0</v>
      </c>
      <c r="J29" s="38"/>
    </row>
    <row r="30" spans="2:10" ht="13" x14ac:dyDescent="0.3">
      <c r="B30" s="37"/>
      <c r="C30" s="39" t="s">
        <v>118</v>
      </c>
      <c r="D30" s="39"/>
      <c r="E30" s="39"/>
      <c r="F30" s="39"/>
      <c r="H30" s="47">
        <f>H29</f>
        <v>0</v>
      </c>
      <c r="I30" s="48">
        <f>I29</f>
        <v>0</v>
      </c>
      <c r="J30" s="38"/>
    </row>
    <row r="31" spans="2:10" ht="13" x14ac:dyDescent="0.3">
      <c r="B31" s="37"/>
      <c r="C31" s="39"/>
      <c r="D31" s="39"/>
      <c r="E31" s="39"/>
      <c r="F31" s="39"/>
      <c r="H31" s="51"/>
      <c r="I31" s="46"/>
      <c r="J31" s="38"/>
    </row>
    <row r="32" spans="2:10" ht="13.5" thickBot="1" x14ac:dyDescent="0.35">
      <c r="B32" s="37"/>
      <c r="C32" s="39" t="s">
        <v>119</v>
      </c>
      <c r="D32" s="39"/>
      <c r="H32" s="52">
        <f>H25+H28+H30</f>
        <v>77</v>
      </c>
      <c r="I32" s="53">
        <f>I25+I28+I30</f>
        <v>48401771</v>
      </c>
      <c r="J32" s="38"/>
    </row>
    <row r="33" spans="2:10" ht="13.5" thickTop="1" x14ac:dyDescent="0.3">
      <c r="B33" s="37"/>
      <c r="C33" s="39"/>
      <c r="D33" s="39"/>
      <c r="H33" s="54">
        <f>+H18-H32</f>
        <v>0</v>
      </c>
      <c r="I33" s="48">
        <f>+I18-I32</f>
        <v>0</v>
      </c>
      <c r="J33" s="38"/>
    </row>
    <row r="34" spans="2:10" x14ac:dyDescent="0.25">
      <c r="B34" s="37"/>
      <c r="G34" s="54"/>
      <c r="H34" s="54"/>
      <c r="I34" s="54"/>
      <c r="J34" s="38"/>
    </row>
    <row r="35" spans="2:10" x14ac:dyDescent="0.25">
      <c r="B35" s="37"/>
      <c r="G35" s="54"/>
      <c r="H35" s="54"/>
      <c r="I35" s="54"/>
      <c r="J35" s="38"/>
    </row>
    <row r="36" spans="2:10" ht="13" x14ac:dyDescent="0.3">
      <c r="B36" s="37"/>
      <c r="C36" s="39"/>
      <c r="G36" s="54"/>
      <c r="H36" s="54"/>
      <c r="I36" s="54"/>
      <c r="J36" s="38"/>
    </row>
    <row r="37" spans="2:10" ht="13.5" thickBot="1" x14ac:dyDescent="0.35">
      <c r="B37" s="37"/>
      <c r="C37" s="55" t="s">
        <v>120</v>
      </c>
      <c r="D37" s="56"/>
      <c r="H37" s="55" t="s">
        <v>121</v>
      </c>
      <c r="I37" s="56"/>
      <c r="J37" s="38"/>
    </row>
    <row r="38" spans="2:10" ht="13" x14ac:dyDescent="0.3">
      <c r="B38" s="37"/>
      <c r="C38" s="39" t="s">
        <v>122</v>
      </c>
      <c r="D38" s="54"/>
      <c r="H38" s="57" t="s">
        <v>123</v>
      </c>
      <c r="I38" s="54"/>
      <c r="J38" s="38"/>
    </row>
    <row r="39" spans="2:10" ht="13" x14ac:dyDescent="0.3">
      <c r="B39" s="37"/>
      <c r="C39" s="39" t="s">
        <v>124</v>
      </c>
      <c r="H39" s="39" t="s">
        <v>125</v>
      </c>
      <c r="I39" s="54"/>
      <c r="J39" s="38"/>
    </row>
    <row r="40" spans="2:10" x14ac:dyDescent="0.25">
      <c r="B40" s="37"/>
      <c r="G40" s="54"/>
      <c r="H40" s="54"/>
      <c r="I40" s="54"/>
      <c r="J40" s="38"/>
    </row>
    <row r="41" spans="2:10" ht="12.75" customHeight="1" x14ac:dyDescent="0.25">
      <c r="B41" s="37"/>
      <c r="C41" s="108" t="s">
        <v>126</v>
      </c>
      <c r="D41" s="108"/>
      <c r="E41" s="108"/>
      <c r="F41" s="108"/>
      <c r="G41" s="108"/>
      <c r="H41" s="108"/>
      <c r="I41" s="108"/>
      <c r="J41" s="38"/>
    </row>
    <row r="42" spans="2:10" ht="18.75" customHeight="1" thickBot="1" x14ac:dyDescent="0.3">
      <c r="B42" s="58"/>
      <c r="C42" s="59"/>
      <c r="D42" s="59"/>
      <c r="E42" s="59"/>
      <c r="F42" s="59"/>
      <c r="G42" s="59"/>
      <c r="H42" s="59"/>
      <c r="I42" s="59"/>
      <c r="J42" s="60"/>
    </row>
  </sheetData>
  <mergeCells count="3">
    <mergeCell ref="D2:I3"/>
    <mergeCell ref="J2:J3"/>
    <mergeCell ref="C41:I41"/>
  </mergeCells>
  <pageMargins left="0.7" right="0.7" top="0.75" bottom="0.75" header="0.3" footer="0.3"/>
  <pageSetup scale="7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6A0446-DB54-43D4-8004-846B0132D4D4}">
  <dimension ref="B1:J37"/>
  <sheetViews>
    <sheetView showGridLines="0" topLeftCell="A5" zoomScale="84" zoomScaleNormal="84" zoomScaleSheetLayoutView="100" workbookViewId="0">
      <selection activeCell="N17" sqref="N17"/>
    </sheetView>
  </sheetViews>
  <sheetFormatPr baseColWidth="10" defaultColWidth="11.453125" defaultRowHeight="12.5" x14ac:dyDescent="0.25"/>
  <cols>
    <col min="1" max="1" width="4.453125" style="19" customWidth="1"/>
    <col min="2" max="2" width="11.453125" style="19"/>
    <col min="3" max="3" width="12.81640625" style="19" customWidth="1"/>
    <col min="4" max="4" width="22" style="19" customWidth="1"/>
    <col min="5" max="8" width="11.453125" style="19"/>
    <col min="9" max="9" width="24.81640625" style="19" customWidth="1"/>
    <col min="10" max="10" width="12.54296875" style="19" customWidth="1"/>
    <col min="11" max="11" width="1.81640625" style="19" customWidth="1"/>
    <col min="12" max="16384" width="11.453125" style="19"/>
  </cols>
  <sheetData>
    <row r="1" spans="2:10" ht="18" customHeight="1" thickBot="1" x14ac:dyDescent="0.3"/>
    <row r="2" spans="2:10" ht="19.5" customHeight="1" x14ac:dyDescent="0.25">
      <c r="B2" s="20"/>
      <c r="C2" s="21"/>
      <c r="D2" s="100" t="s">
        <v>127</v>
      </c>
      <c r="E2" s="101"/>
      <c r="F2" s="101"/>
      <c r="G2" s="101"/>
      <c r="H2" s="101"/>
      <c r="I2" s="102"/>
      <c r="J2" s="106" t="s">
        <v>100</v>
      </c>
    </row>
    <row r="3" spans="2:10" ht="15.75" customHeight="1" thickBot="1" x14ac:dyDescent="0.3">
      <c r="B3" s="22"/>
      <c r="C3" s="23"/>
      <c r="D3" s="103"/>
      <c r="E3" s="104"/>
      <c r="F3" s="104"/>
      <c r="G3" s="104"/>
      <c r="H3" s="104"/>
      <c r="I3" s="105"/>
      <c r="J3" s="107"/>
    </row>
    <row r="4" spans="2:10" ht="13" x14ac:dyDescent="0.25">
      <c r="B4" s="22"/>
      <c r="C4" s="23"/>
      <c r="E4" s="25"/>
      <c r="F4" s="25"/>
      <c r="G4" s="25"/>
      <c r="H4" s="25"/>
      <c r="I4" s="26"/>
      <c r="J4" s="27"/>
    </row>
    <row r="5" spans="2:10" ht="13" x14ac:dyDescent="0.25">
      <c r="B5" s="22"/>
      <c r="C5" s="23"/>
      <c r="D5" s="109" t="s">
        <v>128</v>
      </c>
      <c r="E5" s="110"/>
      <c r="F5" s="110"/>
      <c r="G5" s="110"/>
      <c r="H5" s="110"/>
      <c r="I5" s="111"/>
      <c r="J5" s="30" t="s">
        <v>129</v>
      </c>
    </row>
    <row r="6" spans="2:10" ht="13.5" thickBot="1" x14ac:dyDescent="0.3">
      <c r="B6" s="31"/>
      <c r="C6" s="32"/>
      <c r="D6" s="33"/>
      <c r="E6" s="34"/>
      <c r="F6" s="34"/>
      <c r="G6" s="34"/>
      <c r="H6" s="34"/>
      <c r="I6" s="35"/>
      <c r="J6" s="36"/>
    </row>
    <row r="7" spans="2:10" x14ac:dyDescent="0.25">
      <c r="B7" s="37"/>
      <c r="J7" s="38"/>
    </row>
    <row r="8" spans="2:10" x14ac:dyDescent="0.25">
      <c r="B8" s="37"/>
      <c r="J8" s="38"/>
    </row>
    <row r="9" spans="2:10" x14ac:dyDescent="0.25">
      <c r="B9" s="37"/>
      <c r="C9" s="19" t="str">
        <f ca="1">+'FOR-CSA-018'!C9</f>
        <v>Santiago de Cali, abril 29 2025</v>
      </c>
      <c r="D9" s="41"/>
      <c r="E9" s="40"/>
      <c r="J9" s="38"/>
    </row>
    <row r="10" spans="2:10" ht="13" x14ac:dyDescent="0.3">
      <c r="B10" s="37"/>
      <c r="C10" s="39"/>
      <c r="J10" s="38"/>
    </row>
    <row r="11" spans="2:10" ht="13" x14ac:dyDescent="0.3">
      <c r="B11" s="37"/>
      <c r="C11" s="39" t="str">
        <f>+'FOR-CSA-018'!C12</f>
        <v>Señores : MARIA MERCEDES NARANJO VERGARA</v>
      </c>
      <c r="J11" s="38"/>
    </row>
    <row r="12" spans="2:10" ht="13" x14ac:dyDescent="0.3">
      <c r="B12" s="37"/>
      <c r="C12" s="39" t="str">
        <f>+'FOR-CSA-018'!C13</f>
        <v>NIT: 31886736</v>
      </c>
      <c r="J12" s="38"/>
    </row>
    <row r="13" spans="2:10" x14ac:dyDescent="0.25">
      <c r="B13" s="37"/>
      <c r="J13" s="38"/>
    </row>
    <row r="14" spans="2:10" x14ac:dyDescent="0.25">
      <c r="B14" s="37"/>
      <c r="C14" s="19" t="s">
        <v>130</v>
      </c>
      <c r="J14" s="38"/>
    </row>
    <row r="15" spans="2:10" x14ac:dyDescent="0.25">
      <c r="B15" s="37"/>
      <c r="C15" s="42"/>
      <c r="J15" s="38"/>
    </row>
    <row r="16" spans="2:10" ht="13" x14ac:dyDescent="0.3">
      <c r="B16" s="37"/>
      <c r="C16" s="61"/>
      <c r="D16" s="40"/>
      <c r="H16" s="62" t="s">
        <v>105</v>
      </c>
      <c r="I16" s="62" t="s">
        <v>106</v>
      </c>
      <c r="J16" s="38"/>
    </row>
    <row r="17" spans="2:10" ht="13" x14ac:dyDescent="0.3">
      <c r="B17" s="37"/>
      <c r="C17" s="39" t="str">
        <f>+'FOR-CSA-018'!C17</f>
        <v>Con Corte al dia: 31/03/2025</v>
      </c>
      <c r="D17" s="39"/>
      <c r="E17" s="39"/>
      <c r="F17" s="39"/>
      <c r="H17" s="63">
        <f>+SUM(H18:H23)</f>
        <v>67</v>
      </c>
      <c r="I17" s="64">
        <f>+SUM(I18:I23)</f>
        <v>36393341</v>
      </c>
      <c r="J17" s="38"/>
    </row>
    <row r="18" spans="2:10" x14ac:dyDescent="0.25">
      <c r="B18" s="37"/>
      <c r="C18" s="19" t="s">
        <v>108</v>
      </c>
      <c r="H18" s="65">
        <f>+'FOR-CSA-018'!H19</f>
        <v>63</v>
      </c>
      <c r="I18" s="66">
        <f>+'FOR-CSA-018'!I19</f>
        <v>35351641</v>
      </c>
      <c r="J18" s="38"/>
    </row>
    <row r="19" spans="2:10" x14ac:dyDescent="0.25">
      <c r="B19" s="37"/>
      <c r="C19" s="19" t="s">
        <v>109</v>
      </c>
      <c r="H19" s="65">
        <f>+'FOR-CSA-018'!H20</f>
        <v>3</v>
      </c>
      <c r="I19" s="66">
        <f>+'FOR-CSA-018'!I20</f>
        <v>825400</v>
      </c>
      <c r="J19" s="38"/>
    </row>
    <row r="20" spans="2:10" x14ac:dyDescent="0.25">
      <c r="B20" s="37"/>
      <c r="C20" s="19" t="s">
        <v>110</v>
      </c>
      <c r="H20" s="65">
        <f>+'FOR-CSA-018'!H21</f>
        <v>1</v>
      </c>
      <c r="I20" s="66">
        <f>+'FOR-CSA-018'!I21</f>
        <v>216300</v>
      </c>
      <c r="J20" s="38"/>
    </row>
    <row r="21" spans="2:10" x14ac:dyDescent="0.25">
      <c r="B21" s="37"/>
      <c r="C21" s="19" t="s">
        <v>111</v>
      </c>
      <c r="H21" s="65">
        <f>+'FOR-CSA-018'!H22</f>
        <v>0</v>
      </c>
      <c r="I21" s="66">
        <f>+'FOR-CSA-018'!I22</f>
        <v>0</v>
      </c>
      <c r="J21" s="38"/>
    </row>
    <row r="22" spans="2:10" x14ac:dyDescent="0.25">
      <c r="B22" s="37"/>
      <c r="C22" s="19" t="s">
        <v>112</v>
      </c>
      <c r="H22" s="65">
        <f>+'FOR-CSA-018'!H23</f>
        <v>0</v>
      </c>
      <c r="I22" s="66">
        <f>+'FOR-CSA-018'!I23</f>
        <v>0</v>
      </c>
      <c r="J22" s="38"/>
    </row>
    <row r="23" spans="2:10" x14ac:dyDescent="0.25">
      <c r="B23" s="37"/>
      <c r="C23" s="19" t="s">
        <v>131</v>
      </c>
      <c r="H23" s="65">
        <f>+'FOR-CSA-018'!H24</f>
        <v>0</v>
      </c>
      <c r="I23" s="66">
        <f>+'FOR-CSA-018'!I24</f>
        <v>0</v>
      </c>
      <c r="J23" s="38"/>
    </row>
    <row r="24" spans="2:10" ht="13" x14ac:dyDescent="0.3">
      <c r="B24" s="37"/>
      <c r="C24" s="39" t="s">
        <v>132</v>
      </c>
      <c r="D24" s="39"/>
      <c r="E24" s="39"/>
      <c r="F24" s="39"/>
      <c r="H24" s="63">
        <f>SUM(H18:H23)</f>
        <v>67</v>
      </c>
      <c r="I24" s="64">
        <f>+SUBTOTAL(9,I18:I23)</f>
        <v>36393341</v>
      </c>
      <c r="J24" s="38"/>
    </row>
    <row r="25" spans="2:10" ht="13.5" thickBot="1" x14ac:dyDescent="0.35">
      <c r="B25" s="37"/>
      <c r="C25" s="39"/>
      <c r="D25" s="39"/>
      <c r="H25" s="67"/>
      <c r="I25" s="68"/>
      <c r="J25" s="38"/>
    </row>
    <row r="26" spans="2:10" ht="13.5" thickTop="1" x14ac:dyDescent="0.3">
      <c r="B26" s="37"/>
      <c r="C26" s="39"/>
      <c r="D26" s="39"/>
      <c r="H26" s="54"/>
      <c r="I26" s="48"/>
      <c r="J26" s="38"/>
    </row>
    <row r="27" spans="2:10" ht="13" x14ac:dyDescent="0.3">
      <c r="B27" s="37"/>
      <c r="C27" s="39"/>
      <c r="D27" s="39"/>
      <c r="H27" s="54"/>
      <c r="I27" s="48"/>
      <c r="J27" s="38"/>
    </row>
    <row r="28" spans="2:10" ht="13" x14ac:dyDescent="0.3">
      <c r="B28" s="37"/>
      <c r="C28" s="39"/>
      <c r="D28" s="39"/>
      <c r="H28" s="54"/>
      <c r="I28" s="48"/>
      <c r="J28" s="38"/>
    </row>
    <row r="29" spans="2:10" x14ac:dyDescent="0.25">
      <c r="B29" s="37"/>
      <c r="G29" s="54"/>
      <c r="H29" s="54"/>
      <c r="I29" s="54"/>
      <c r="J29" s="38"/>
    </row>
    <row r="30" spans="2:10" ht="13.5" thickBot="1" x14ac:dyDescent="0.35">
      <c r="B30" s="37"/>
      <c r="C30" s="55" t="str">
        <f>+'FOR-CSA-018'!C37</f>
        <v>Nombre</v>
      </c>
      <c r="D30" s="55"/>
      <c r="G30" s="55" t="str">
        <f>+'FOR-CSA-018'!H37</f>
        <v>Lizeth Ome G.</v>
      </c>
      <c r="H30" s="56"/>
      <c r="I30" s="54"/>
      <c r="J30" s="38"/>
    </row>
    <row r="31" spans="2:10" ht="13" x14ac:dyDescent="0.3">
      <c r="B31" s="37"/>
      <c r="C31" s="57" t="str">
        <f>+'FOR-CSA-018'!C38</f>
        <v>Cargo</v>
      </c>
      <c r="D31" s="57"/>
      <c r="G31" s="57" t="str">
        <f>+'FOR-CSA-018'!H38</f>
        <v>Cartera - Cuentas Salud</v>
      </c>
      <c r="H31" s="54"/>
      <c r="I31" s="54"/>
      <c r="J31" s="38"/>
    </row>
    <row r="32" spans="2:10" ht="13" x14ac:dyDescent="0.3">
      <c r="B32" s="37"/>
      <c r="C32" s="57" t="str">
        <f>+'FOR-CSA-018'!C39</f>
        <v>Entidad</v>
      </c>
      <c r="D32" s="57"/>
      <c r="G32" s="57" t="str">
        <f>+'FOR-CSA-018'!H39</f>
        <v>EPS Comfenalco Valle.</v>
      </c>
      <c r="H32" s="54"/>
      <c r="I32" s="54"/>
      <c r="J32" s="38"/>
    </row>
    <row r="33" spans="2:10" ht="13" x14ac:dyDescent="0.3">
      <c r="B33" s="37"/>
      <c r="C33" s="57"/>
      <c r="D33" s="57"/>
      <c r="G33" s="57"/>
      <c r="H33" s="54"/>
      <c r="I33" s="54"/>
      <c r="J33" s="38"/>
    </row>
    <row r="34" spans="2:10" ht="13" x14ac:dyDescent="0.3">
      <c r="B34" s="37"/>
      <c r="C34" s="57"/>
      <c r="D34" s="57"/>
      <c r="G34" s="57"/>
      <c r="H34" s="54"/>
      <c r="I34" s="54"/>
      <c r="J34" s="38"/>
    </row>
    <row r="35" spans="2:10" ht="14" x14ac:dyDescent="0.25">
      <c r="B35" s="37"/>
      <c r="C35" s="112" t="s">
        <v>133</v>
      </c>
      <c r="D35" s="112"/>
      <c r="E35" s="112"/>
      <c r="F35" s="112"/>
      <c r="G35" s="112"/>
      <c r="H35" s="112"/>
      <c r="I35" s="112"/>
      <c r="J35" s="38"/>
    </row>
    <row r="36" spans="2:10" ht="13" x14ac:dyDescent="0.3">
      <c r="B36" s="37"/>
      <c r="C36" s="57"/>
      <c r="D36" s="57"/>
      <c r="G36" s="57"/>
      <c r="H36" s="54"/>
      <c r="I36" s="54"/>
      <c r="J36" s="38"/>
    </row>
    <row r="37" spans="2:10" ht="18.75" customHeight="1" thickBot="1" x14ac:dyDescent="0.3">
      <c r="B37" s="58"/>
      <c r="C37" s="59"/>
      <c r="D37" s="59"/>
      <c r="E37" s="59"/>
      <c r="F37" s="59"/>
      <c r="G37" s="56"/>
      <c r="H37" s="56"/>
      <c r="I37" s="56"/>
      <c r="J37" s="60"/>
    </row>
  </sheetData>
  <mergeCells count="4">
    <mergeCell ref="D2:I3"/>
    <mergeCell ref="J2:J3"/>
    <mergeCell ref="D5:I5"/>
    <mergeCell ref="C35:I35"/>
  </mergeCells>
  <pageMargins left="0.7" right="0.7" top="0.75" bottom="0.75" header="0.3" footer="0.3"/>
  <pageSetup scale="6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ESTADO CADA FACT</vt:lpstr>
      <vt:lpstr>FOR-CSA-018</vt:lpstr>
      <vt:lpstr>CIRCULAR 030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Neyla Lizeth Ome Guamanga</cp:lastModifiedBy>
  <dcterms:created xsi:type="dcterms:W3CDTF">2022-06-01T14:39:12Z</dcterms:created>
  <dcterms:modified xsi:type="dcterms:W3CDTF">2025-04-29T20:53:14Z</dcterms:modified>
</cp:coreProperties>
</file>